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comments3.xml" ContentType="application/vnd.openxmlformats-officedocument.spreadsheetml.comments+xml"/>
  <Override PartName="/xl/threadedComments/threadedComment3.xml" ContentType="application/vnd.ms-excel.threadedcomments+xml"/>
  <Override PartName="/xl/comments4.xml" ContentType="application/vnd.openxmlformats-officedocument.spreadsheetml.comments+xml"/>
  <Override PartName="/xl/threadedComments/threadedComment4.xml" ContentType="application/vnd.ms-excel.threadedcomments+xml"/>
  <Override PartName="/xl/comments5.xml" ContentType="application/vnd.openxmlformats-officedocument.spreadsheetml.comments+xml"/>
  <Override PartName="/xl/threadedComments/threadedComment5.xml" ContentType="application/vnd.ms-excel.threadedcomments+xml"/>
  <Override PartName="/xl/comments6.xml" ContentType="application/vnd.openxmlformats-officedocument.spreadsheetml.comments+xml"/>
  <Override PartName="/xl/threadedComments/threadedComment6.xml" ContentType="application/vnd.ms-excel.threadedcomments+xml"/>
  <Override PartName="/xl/comments7.xml" ContentType="application/vnd.openxmlformats-officedocument.spreadsheetml.comments+xml"/>
  <Override PartName="/xl/threadedComments/threadedComment7.xml" ContentType="application/vnd.ms-excel.threadedcomments+xml"/>
  <Override PartName="/xl/comments8.xml" ContentType="application/vnd.openxmlformats-officedocument.spreadsheetml.comments+xml"/>
  <Override PartName="/xl/threadedComments/threadedComment8.xml" ContentType="application/vnd.ms-excel.threadedcomments+xml"/>
  <Override PartName="/xl/comments9.xml" ContentType="application/vnd.openxmlformats-officedocument.spreadsheetml.comments+xml"/>
  <Override PartName="/xl/threadedComments/threadedComment9.xml" ContentType="application/vnd.ms-excel.threadedcomments+xml"/>
  <Override PartName="/xl/comments10.xml" ContentType="application/vnd.openxmlformats-officedocument.spreadsheetml.comments+xml"/>
  <Override PartName="/xl/threadedComments/threadedComment10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SRV-FIC\users\Lallement\Challenges\2022\La course aux fondamentaux\"/>
    </mc:Choice>
  </mc:AlternateContent>
  <xr:revisionPtr revIDLastSave="0" documentId="13_ncr:1_{F7FD7733-01FB-4387-ABC0-177F7DD63186}" xr6:coauthVersionLast="45" xr6:coauthVersionMax="45" xr10:uidLastSave="{00000000-0000-0000-0000-000000000000}"/>
  <bookViews>
    <workbookView xWindow="-108" yWindow="-108" windowWidth="23256" windowHeight="12576" tabRatio="828" firstSheet="4" activeTab="10" xr2:uid="{2D63269A-B956-481B-9F0C-210F56E991E1}"/>
  </bookViews>
  <sheets>
    <sheet name="2 au 8 Mai" sheetId="3" r:id="rId1"/>
    <sheet name="9 au 15 Mai" sheetId="2" r:id="rId2"/>
    <sheet name="BONUS S18+19" sheetId="14" r:id="rId3"/>
    <sheet name="Semaine 18+19 avec BONUS" sheetId="6" r:id="rId4"/>
    <sheet name="16 au 22 Mai" sheetId="7" r:id="rId5"/>
    <sheet name="23 au 29 Mai" sheetId="8" r:id="rId6"/>
    <sheet name="BONUS S20+21" sheetId="15" r:id="rId7"/>
    <sheet name="Semaine 20+21 avec BONUS" sheetId="9" r:id="rId8"/>
    <sheet name="30 Mai au 5 Juin" sheetId="11" r:id="rId9"/>
    <sheet name="6 au 12 juin" sheetId="12" r:id="rId10"/>
    <sheet name="BONUS S22+23" sheetId="16" r:id="rId11"/>
    <sheet name="Semaine 22+23 avec BONUS" sheetId="13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G21" i="13" l="1"/>
  <c r="N5" i="16" l="1"/>
  <c r="J5" i="16"/>
  <c r="P4" i="11" l="1"/>
  <c r="N5" i="3" l="1"/>
  <c r="R32" i="16" l="1"/>
  <c r="R6" i="16"/>
  <c r="R5" i="16"/>
  <c r="T5" i="13" l="1"/>
  <c r="T6" i="13"/>
  <c r="T7" i="13"/>
  <c r="T8" i="13"/>
  <c r="T9" i="13"/>
  <c r="T10" i="13"/>
  <c r="T11" i="13"/>
  <c r="T12" i="13"/>
  <c r="T13" i="13"/>
  <c r="T14" i="13"/>
  <c r="T15" i="13"/>
  <c r="T16" i="13"/>
  <c r="T17" i="13"/>
  <c r="T18" i="13"/>
  <c r="T19" i="13"/>
  <c r="T20" i="13"/>
  <c r="T21" i="13"/>
  <c r="T22" i="13"/>
  <c r="T23" i="13"/>
  <c r="T24" i="13"/>
  <c r="T25" i="13"/>
  <c r="T26" i="13"/>
  <c r="T27" i="13"/>
  <c r="T28" i="13"/>
  <c r="T29" i="13"/>
  <c r="T30" i="13"/>
  <c r="T31" i="13"/>
  <c r="T32" i="13"/>
  <c r="T4" i="13"/>
  <c r="O5" i="13"/>
  <c r="O6" i="13"/>
  <c r="O7" i="13"/>
  <c r="O8" i="13"/>
  <c r="O9" i="13"/>
  <c r="O10" i="13"/>
  <c r="O11" i="13"/>
  <c r="O12" i="13"/>
  <c r="O13" i="13"/>
  <c r="O14" i="13"/>
  <c r="O15" i="13"/>
  <c r="O16" i="13"/>
  <c r="O17" i="13"/>
  <c r="O18" i="13"/>
  <c r="O19" i="13"/>
  <c r="O20" i="13"/>
  <c r="O21" i="13"/>
  <c r="O22" i="13"/>
  <c r="O23" i="13"/>
  <c r="O24" i="13"/>
  <c r="O25" i="13"/>
  <c r="O26" i="13"/>
  <c r="O27" i="13"/>
  <c r="O28" i="13"/>
  <c r="O29" i="13"/>
  <c r="O30" i="13"/>
  <c r="O31" i="13"/>
  <c r="O32" i="13"/>
  <c r="O4" i="13"/>
  <c r="J32" i="13"/>
  <c r="J5" i="13"/>
  <c r="J6" i="13"/>
  <c r="J7" i="13"/>
  <c r="J8" i="13"/>
  <c r="J9" i="13"/>
  <c r="J10" i="13"/>
  <c r="J11" i="13"/>
  <c r="J12" i="13"/>
  <c r="J13" i="13"/>
  <c r="J14" i="13"/>
  <c r="J15" i="13"/>
  <c r="J16" i="13"/>
  <c r="J17" i="13"/>
  <c r="J18" i="13"/>
  <c r="J19" i="13"/>
  <c r="J20" i="13"/>
  <c r="J21" i="13"/>
  <c r="J22" i="13"/>
  <c r="J23" i="13"/>
  <c r="J24" i="13"/>
  <c r="J25" i="13"/>
  <c r="J26" i="13"/>
  <c r="J27" i="13"/>
  <c r="J28" i="13"/>
  <c r="J29" i="13"/>
  <c r="J30" i="13"/>
  <c r="J31" i="13"/>
  <c r="J4" i="13"/>
  <c r="L4" i="13" s="1"/>
  <c r="N4" i="11" l="1"/>
  <c r="AD29" i="9" l="1"/>
  <c r="T5" i="9" l="1"/>
  <c r="T6" i="9"/>
  <c r="T7" i="9"/>
  <c r="T8" i="9"/>
  <c r="T9" i="9"/>
  <c r="T10" i="9"/>
  <c r="T11" i="9"/>
  <c r="T12" i="9"/>
  <c r="T13" i="9"/>
  <c r="T14" i="9"/>
  <c r="T15" i="9"/>
  <c r="T16" i="9"/>
  <c r="T17" i="9"/>
  <c r="T18" i="9"/>
  <c r="T19" i="9"/>
  <c r="T20" i="9"/>
  <c r="T21" i="9"/>
  <c r="T22" i="9"/>
  <c r="T23" i="9"/>
  <c r="T24" i="9"/>
  <c r="T25" i="9"/>
  <c r="T26" i="9"/>
  <c r="T27" i="9"/>
  <c r="T28" i="9"/>
  <c r="T29" i="9"/>
  <c r="T30" i="9"/>
  <c r="T31" i="9"/>
  <c r="T32" i="9"/>
  <c r="T4" i="9"/>
  <c r="O5" i="9"/>
  <c r="O6" i="9"/>
  <c r="O7" i="9"/>
  <c r="O8" i="9"/>
  <c r="O9" i="9"/>
  <c r="O10" i="9"/>
  <c r="O11" i="9"/>
  <c r="O12" i="9"/>
  <c r="O13" i="9"/>
  <c r="O14" i="9"/>
  <c r="O15" i="9"/>
  <c r="O16" i="9"/>
  <c r="O17" i="9"/>
  <c r="O18" i="9"/>
  <c r="O19" i="9"/>
  <c r="O20" i="9"/>
  <c r="O21" i="9"/>
  <c r="O22" i="9"/>
  <c r="O23" i="9"/>
  <c r="O24" i="9"/>
  <c r="O25" i="9"/>
  <c r="O26" i="9"/>
  <c r="O27" i="9"/>
  <c r="O28" i="9"/>
  <c r="O29" i="9"/>
  <c r="O30" i="9"/>
  <c r="O31" i="9"/>
  <c r="O32" i="9"/>
  <c r="O4" i="9"/>
  <c r="J5" i="9"/>
  <c r="J6" i="9"/>
  <c r="J7" i="9"/>
  <c r="J8" i="9"/>
  <c r="J9" i="9"/>
  <c r="J10" i="9"/>
  <c r="J11" i="9"/>
  <c r="J12" i="9"/>
  <c r="J13" i="9"/>
  <c r="J14" i="9"/>
  <c r="J15" i="9"/>
  <c r="J16" i="9"/>
  <c r="J17" i="9"/>
  <c r="J18" i="9"/>
  <c r="J19" i="9"/>
  <c r="J20" i="9"/>
  <c r="J21" i="9"/>
  <c r="J22" i="9"/>
  <c r="J23" i="9"/>
  <c r="J24" i="9"/>
  <c r="J25" i="9"/>
  <c r="J26" i="9"/>
  <c r="J27" i="9"/>
  <c r="J28" i="9"/>
  <c r="J29" i="9"/>
  <c r="J30" i="9"/>
  <c r="J31" i="9"/>
  <c r="J32" i="9"/>
  <c r="J4" i="9"/>
  <c r="E5" i="9" l="1"/>
  <c r="E6" i="9"/>
  <c r="E7" i="9"/>
  <c r="E8" i="9"/>
  <c r="E9" i="9"/>
  <c r="E10" i="9"/>
  <c r="E11" i="9"/>
  <c r="E12" i="9"/>
  <c r="E13" i="9"/>
  <c r="E14" i="9"/>
  <c r="E15" i="9"/>
  <c r="E16" i="9"/>
  <c r="E17" i="9"/>
  <c r="E18" i="9"/>
  <c r="E19" i="9"/>
  <c r="E20" i="9"/>
  <c r="E21" i="9"/>
  <c r="E22" i="9"/>
  <c r="E23" i="9"/>
  <c r="E24" i="9"/>
  <c r="E25" i="9"/>
  <c r="E26" i="9"/>
  <c r="E27" i="9"/>
  <c r="E28" i="9"/>
  <c r="E29" i="9"/>
  <c r="E30" i="9"/>
  <c r="E31" i="9"/>
  <c r="E32" i="9"/>
  <c r="E4" i="9"/>
  <c r="G4" i="9" s="1"/>
  <c r="L4" i="9"/>
  <c r="Q4" i="9"/>
  <c r="V4" i="9"/>
  <c r="Z4" i="9"/>
  <c r="AD4" i="9"/>
  <c r="AE4" i="9" l="1"/>
  <c r="N4" i="7"/>
  <c r="J5" i="15" l="1"/>
  <c r="J5" i="14"/>
  <c r="N24" i="3" l="1"/>
  <c r="AD31" i="6" l="1"/>
  <c r="AD4" i="6"/>
  <c r="N5" i="2" l="1"/>
  <c r="Q5" i="2" s="1"/>
  <c r="R5" i="2"/>
  <c r="U5" i="2" s="1"/>
  <c r="T5" i="6" l="1"/>
  <c r="T6" i="6"/>
  <c r="T7" i="6"/>
  <c r="T8" i="6"/>
  <c r="T9" i="6"/>
  <c r="T10" i="6"/>
  <c r="T11" i="6"/>
  <c r="T12" i="6"/>
  <c r="T13" i="6"/>
  <c r="T14" i="6"/>
  <c r="T15" i="6"/>
  <c r="T16" i="6"/>
  <c r="T17" i="6"/>
  <c r="T18" i="6"/>
  <c r="T19" i="6"/>
  <c r="T20" i="6"/>
  <c r="T21" i="6"/>
  <c r="T22" i="6"/>
  <c r="T23" i="6"/>
  <c r="T24" i="6"/>
  <c r="T25" i="6"/>
  <c r="T26" i="6"/>
  <c r="T27" i="6"/>
  <c r="T28" i="6"/>
  <c r="T29" i="6"/>
  <c r="T30" i="6"/>
  <c r="T31" i="6"/>
  <c r="T32" i="6"/>
  <c r="T4" i="6"/>
  <c r="O5" i="6"/>
  <c r="O6" i="6"/>
  <c r="O7" i="6"/>
  <c r="O8" i="6"/>
  <c r="O9" i="6"/>
  <c r="O10" i="6"/>
  <c r="O11" i="6"/>
  <c r="O12" i="6"/>
  <c r="O13" i="6"/>
  <c r="O14" i="6"/>
  <c r="O15" i="6"/>
  <c r="O16" i="6"/>
  <c r="O17" i="6"/>
  <c r="O18" i="6"/>
  <c r="O19" i="6"/>
  <c r="O20" i="6"/>
  <c r="O21" i="6"/>
  <c r="O22" i="6"/>
  <c r="O23" i="6"/>
  <c r="O24" i="6"/>
  <c r="O25" i="6"/>
  <c r="O26" i="6"/>
  <c r="O27" i="6"/>
  <c r="O28" i="6"/>
  <c r="O29" i="6"/>
  <c r="O30" i="6"/>
  <c r="O31" i="6"/>
  <c r="O32" i="6"/>
  <c r="O4" i="6"/>
  <c r="J5" i="6"/>
  <c r="J6" i="6"/>
  <c r="J7" i="6"/>
  <c r="J8" i="6"/>
  <c r="J9" i="6"/>
  <c r="J10" i="6"/>
  <c r="J11" i="6"/>
  <c r="J12" i="6"/>
  <c r="J13" i="6"/>
  <c r="J14" i="6"/>
  <c r="J15" i="6"/>
  <c r="J16" i="6"/>
  <c r="J17" i="6"/>
  <c r="J18" i="6"/>
  <c r="J19" i="6"/>
  <c r="J20" i="6"/>
  <c r="J21" i="6"/>
  <c r="J22" i="6"/>
  <c r="J23" i="6"/>
  <c r="J24" i="6"/>
  <c r="J25" i="6"/>
  <c r="J26" i="6"/>
  <c r="J27" i="6"/>
  <c r="J28" i="6"/>
  <c r="J29" i="6"/>
  <c r="J30" i="6"/>
  <c r="J31" i="6"/>
  <c r="J32" i="6"/>
  <c r="J4" i="6"/>
  <c r="E5" i="6"/>
  <c r="E6" i="6"/>
  <c r="E7" i="6"/>
  <c r="E8" i="6"/>
  <c r="E9" i="6"/>
  <c r="E10" i="6"/>
  <c r="E11" i="6"/>
  <c r="E12" i="6"/>
  <c r="E13" i="6"/>
  <c r="E14" i="6"/>
  <c r="E15" i="6"/>
  <c r="E16" i="6"/>
  <c r="E17" i="6"/>
  <c r="E18" i="6"/>
  <c r="E19" i="6"/>
  <c r="E20" i="6"/>
  <c r="E21" i="6"/>
  <c r="E22" i="6"/>
  <c r="E23" i="6"/>
  <c r="E24" i="6"/>
  <c r="E25" i="6"/>
  <c r="E26" i="6"/>
  <c r="E27" i="6"/>
  <c r="E28" i="6"/>
  <c r="E29" i="6"/>
  <c r="E30" i="6"/>
  <c r="E31" i="6"/>
  <c r="E32" i="6"/>
  <c r="E4" i="6"/>
  <c r="G4" i="6" s="1"/>
  <c r="B34" i="16"/>
  <c r="U33" i="16"/>
  <c r="W33" i="16" s="1"/>
  <c r="R33" i="16"/>
  <c r="T33" i="16" s="1"/>
  <c r="Q33" i="16"/>
  <c r="N33" i="16"/>
  <c r="J33" i="16"/>
  <c r="F33" i="16"/>
  <c r="U32" i="16"/>
  <c r="W32" i="16" s="1"/>
  <c r="T32" i="16"/>
  <c r="Q32" i="16"/>
  <c r="N32" i="16"/>
  <c r="J32" i="16"/>
  <c r="F32" i="16"/>
  <c r="U31" i="16"/>
  <c r="W31" i="16" s="1"/>
  <c r="R31" i="16"/>
  <c r="T31" i="16" s="1"/>
  <c r="Q31" i="16"/>
  <c r="N31" i="16"/>
  <c r="J31" i="16"/>
  <c r="F31" i="16"/>
  <c r="U30" i="16"/>
  <c r="W30" i="16" s="1"/>
  <c r="R30" i="16"/>
  <c r="T30" i="16" s="1"/>
  <c r="Q30" i="16"/>
  <c r="N30" i="16"/>
  <c r="J30" i="16"/>
  <c r="F30" i="16"/>
  <c r="U29" i="16"/>
  <c r="W29" i="16" s="1"/>
  <c r="R29" i="16"/>
  <c r="T29" i="16" s="1"/>
  <c r="Q29" i="16"/>
  <c r="N29" i="16"/>
  <c r="J29" i="16"/>
  <c r="F29" i="16"/>
  <c r="U28" i="16"/>
  <c r="W28" i="16" s="1"/>
  <c r="R28" i="16"/>
  <c r="T28" i="16" s="1"/>
  <c r="Q28" i="16"/>
  <c r="N28" i="16"/>
  <c r="J28" i="16"/>
  <c r="F28" i="16"/>
  <c r="U27" i="16"/>
  <c r="W27" i="16" s="1"/>
  <c r="R27" i="16"/>
  <c r="T27" i="16" s="1"/>
  <c r="Q27" i="16"/>
  <c r="N27" i="16"/>
  <c r="J27" i="16"/>
  <c r="F27" i="16"/>
  <c r="U26" i="16"/>
  <c r="W26" i="16" s="1"/>
  <c r="R26" i="16"/>
  <c r="T26" i="16" s="1"/>
  <c r="Q26" i="16"/>
  <c r="N26" i="16"/>
  <c r="J26" i="16"/>
  <c r="F26" i="16"/>
  <c r="U25" i="16"/>
  <c r="W25" i="16" s="1"/>
  <c r="R25" i="16"/>
  <c r="T25" i="16" s="1"/>
  <c r="Q25" i="16"/>
  <c r="N25" i="16"/>
  <c r="J25" i="16"/>
  <c r="F25" i="16"/>
  <c r="U24" i="16"/>
  <c r="W24" i="16" s="1"/>
  <c r="R24" i="16"/>
  <c r="T24" i="16" s="1"/>
  <c r="Q24" i="16"/>
  <c r="N24" i="16"/>
  <c r="J24" i="16"/>
  <c r="F24" i="16"/>
  <c r="U23" i="16"/>
  <c r="W23" i="16" s="1"/>
  <c r="R23" i="16"/>
  <c r="T23" i="16" s="1"/>
  <c r="Q23" i="16"/>
  <c r="N23" i="16"/>
  <c r="J23" i="16"/>
  <c r="F23" i="16"/>
  <c r="U22" i="16"/>
  <c r="W22" i="16" s="1"/>
  <c r="R22" i="16"/>
  <c r="T22" i="16" s="1"/>
  <c r="Q22" i="16"/>
  <c r="N22" i="16"/>
  <c r="J22" i="16"/>
  <c r="F22" i="16"/>
  <c r="U21" i="16"/>
  <c r="W21" i="16" s="1"/>
  <c r="R21" i="16"/>
  <c r="T21" i="16" s="1"/>
  <c r="Q21" i="16"/>
  <c r="N21" i="16"/>
  <c r="J21" i="16"/>
  <c r="F21" i="16"/>
  <c r="U20" i="16"/>
  <c r="W20" i="16" s="1"/>
  <c r="R20" i="16"/>
  <c r="T20" i="16" s="1"/>
  <c r="Q20" i="16"/>
  <c r="N20" i="16"/>
  <c r="J20" i="16"/>
  <c r="F20" i="16"/>
  <c r="U19" i="16"/>
  <c r="W19" i="16" s="1"/>
  <c r="R19" i="16"/>
  <c r="T19" i="16" s="1"/>
  <c r="Q19" i="16"/>
  <c r="N19" i="16"/>
  <c r="J19" i="16"/>
  <c r="F19" i="16"/>
  <c r="U18" i="16"/>
  <c r="W18" i="16" s="1"/>
  <c r="R18" i="16"/>
  <c r="T18" i="16" s="1"/>
  <c r="Q18" i="16"/>
  <c r="N18" i="16"/>
  <c r="J18" i="16"/>
  <c r="F18" i="16"/>
  <c r="U17" i="16"/>
  <c r="W17" i="16" s="1"/>
  <c r="R17" i="16"/>
  <c r="T17" i="16" s="1"/>
  <c r="Q17" i="16"/>
  <c r="N17" i="16"/>
  <c r="J17" i="16"/>
  <c r="F17" i="16"/>
  <c r="U16" i="16"/>
  <c r="W16" i="16" s="1"/>
  <c r="R16" i="16"/>
  <c r="T16" i="16" s="1"/>
  <c r="Q16" i="16"/>
  <c r="N16" i="16"/>
  <c r="J16" i="16"/>
  <c r="F16" i="16"/>
  <c r="U15" i="16"/>
  <c r="W15" i="16" s="1"/>
  <c r="R15" i="16"/>
  <c r="T15" i="16" s="1"/>
  <c r="Q15" i="16"/>
  <c r="N15" i="16"/>
  <c r="J15" i="16"/>
  <c r="F15" i="16"/>
  <c r="U14" i="16"/>
  <c r="W14" i="16" s="1"/>
  <c r="R14" i="16"/>
  <c r="T14" i="16" s="1"/>
  <c r="Q14" i="16"/>
  <c r="N14" i="16"/>
  <c r="J14" i="16"/>
  <c r="F14" i="16"/>
  <c r="U13" i="16"/>
  <c r="W13" i="16" s="1"/>
  <c r="R13" i="16"/>
  <c r="T13" i="16" s="1"/>
  <c r="Q13" i="16"/>
  <c r="N13" i="16"/>
  <c r="J13" i="16"/>
  <c r="F13" i="16"/>
  <c r="U12" i="16"/>
  <c r="W12" i="16" s="1"/>
  <c r="R12" i="16"/>
  <c r="T12" i="16" s="1"/>
  <c r="Q12" i="16"/>
  <c r="N12" i="16"/>
  <c r="J12" i="16"/>
  <c r="F12" i="16"/>
  <c r="U11" i="16"/>
  <c r="W11" i="16" s="1"/>
  <c r="R11" i="16"/>
  <c r="T11" i="16" s="1"/>
  <c r="Q11" i="16"/>
  <c r="N11" i="16"/>
  <c r="J11" i="16"/>
  <c r="F11" i="16"/>
  <c r="U10" i="16"/>
  <c r="W10" i="16" s="1"/>
  <c r="R10" i="16"/>
  <c r="T10" i="16" s="1"/>
  <c r="Q10" i="16"/>
  <c r="N10" i="16"/>
  <c r="J10" i="16"/>
  <c r="F10" i="16"/>
  <c r="U9" i="16"/>
  <c r="W9" i="16" s="1"/>
  <c r="R9" i="16"/>
  <c r="T9" i="16" s="1"/>
  <c r="Q9" i="16"/>
  <c r="N9" i="16"/>
  <c r="J9" i="16"/>
  <c r="F9" i="16"/>
  <c r="U8" i="16"/>
  <c r="W8" i="16" s="1"/>
  <c r="R8" i="16"/>
  <c r="T8" i="16" s="1"/>
  <c r="Q8" i="16"/>
  <c r="N8" i="16"/>
  <c r="J8" i="16"/>
  <c r="F8" i="16"/>
  <c r="U7" i="16"/>
  <c r="W7" i="16" s="1"/>
  <c r="R7" i="16"/>
  <c r="T7" i="16" s="1"/>
  <c r="Q7" i="16"/>
  <c r="N7" i="16"/>
  <c r="J7" i="16"/>
  <c r="F7" i="16"/>
  <c r="U6" i="16"/>
  <c r="W6" i="16" s="1"/>
  <c r="T6" i="16"/>
  <c r="Q6" i="16"/>
  <c r="N6" i="16"/>
  <c r="J6" i="16"/>
  <c r="F6" i="16"/>
  <c r="U5" i="16"/>
  <c r="W5" i="16" s="1"/>
  <c r="T5" i="16"/>
  <c r="Q5" i="16"/>
  <c r="F5" i="16"/>
  <c r="B34" i="15"/>
  <c r="U33" i="15"/>
  <c r="W33" i="15" s="1"/>
  <c r="R33" i="15"/>
  <c r="Q33" i="15"/>
  <c r="N33" i="15"/>
  <c r="J33" i="15"/>
  <c r="F33" i="15"/>
  <c r="U32" i="15"/>
  <c r="W32" i="15" s="1"/>
  <c r="R32" i="15"/>
  <c r="Q32" i="15"/>
  <c r="N32" i="15"/>
  <c r="J32" i="15"/>
  <c r="F32" i="15"/>
  <c r="U31" i="15"/>
  <c r="W31" i="15" s="1"/>
  <c r="R31" i="15"/>
  <c r="Q31" i="15"/>
  <c r="N31" i="15"/>
  <c r="J31" i="15"/>
  <c r="F31" i="15"/>
  <c r="U30" i="15"/>
  <c r="W30" i="15" s="1"/>
  <c r="R30" i="15"/>
  <c r="Q30" i="15"/>
  <c r="N30" i="15"/>
  <c r="J30" i="15"/>
  <c r="F30" i="15"/>
  <c r="U29" i="15"/>
  <c r="W29" i="15" s="1"/>
  <c r="R29" i="15"/>
  <c r="Q29" i="15"/>
  <c r="N29" i="15"/>
  <c r="J29" i="15"/>
  <c r="F29" i="15"/>
  <c r="U28" i="15"/>
  <c r="W28" i="15" s="1"/>
  <c r="R28" i="15"/>
  <c r="Q28" i="15"/>
  <c r="N28" i="15"/>
  <c r="J28" i="15"/>
  <c r="F28" i="15"/>
  <c r="U27" i="15"/>
  <c r="W27" i="15" s="1"/>
  <c r="R27" i="15"/>
  <c r="Q27" i="15"/>
  <c r="N27" i="15"/>
  <c r="J27" i="15"/>
  <c r="F27" i="15"/>
  <c r="U26" i="15"/>
  <c r="W26" i="15" s="1"/>
  <c r="R26" i="15"/>
  <c r="Q26" i="15"/>
  <c r="N26" i="15"/>
  <c r="J26" i="15"/>
  <c r="F26" i="15"/>
  <c r="U25" i="15"/>
  <c r="W25" i="15" s="1"/>
  <c r="R25" i="15"/>
  <c r="Q25" i="15"/>
  <c r="N25" i="15"/>
  <c r="J25" i="15"/>
  <c r="F25" i="15"/>
  <c r="U24" i="15"/>
  <c r="W24" i="15" s="1"/>
  <c r="R24" i="15"/>
  <c r="Q24" i="15"/>
  <c r="N24" i="15"/>
  <c r="J24" i="15"/>
  <c r="F24" i="15"/>
  <c r="U23" i="15"/>
  <c r="W23" i="15" s="1"/>
  <c r="R23" i="15"/>
  <c r="Q23" i="15"/>
  <c r="N23" i="15"/>
  <c r="J23" i="15"/>
  <c r="F23" i="15"/>
  <c r="U22" i="15"/>
  <c r="W22" i="15" s="1"/>
  <c r="R22" i="15"/>
  <c r="Q22" i="15"/>
  <c r="N22" i="15"/>
  <c r="J22" i="15"/>
  <c r="F22" i="15"/>
  <c r="U21" i="15"/>
  <c r="W21" i="15" s="1"/>
  <c r="R21" i="15"/>
  <c r="Q21" i="15"/>
  <c r="N21" i="15"/>
  <c r="J21" i="15"/>
  <c r="F21" i="15"/>
  <c r="U20" i="15"/>
  <c r="W20" i="15" s="1"/>
  <c r="R20" i="15"/>
  <c r="Q20" i="15"/>
  <c r="N20" i="15"/>
  <c r="J20" i="15"/>
  <c r="F20" i="15"/>
  <c r="U19" i="15"/>
  <c r="W19" i="15" s="1"/>
  <c r="R19" i="15"/>
  <c r="Q19" i="15"/>
  <c r="N19" i="15"/>
  <c r="J19" i="15"/>
  <c r="F19" i="15"/>
  <c r="U18" i="15"/>
  <c r="W18" i="15" s="1"/>
  <c r="R18" i="15"/>
  <c r="Q18" i="15"/>
  <c r="N18" i="15"/>
  <c r="J18" i="15"/>
  <c r="F18" i="15"/>
  <c r="U17" i="15"/>
  <c r="W17" i="15" s="1"/>
  <c r="R17" i="15"/>
  <c r="Q17" i="15"/>
  <c r="N17" i="15"/>
  <c r="J17" i="15"/>
  <c r="F17" i="15"/>
  <c r="U16" i="15"/>
  <c r="W16" i="15" s="1"/>
  <c r="R16" i="15"/>
  <c r="Q16" i="15"/>
  <c r="N16" i="15"/>
  <c r="J16" i="15"/>
  <c r="F16" i="15"/>
  <c r="U15" i="15"/>
  <c r="W15" i="15" s="1"/>
  <c r="R15" i="15"/>
  <c r="Q15" i="15"/>
  <c r="N15" i="15"/>
  <c r="J15" i="15"/>
  <c r="F15" i="15"/>
  <c r="U14" i="15"/>
  <c r="W14" i="15" s="1"/>
  <c r="R14" i="15"/>
  <c r="Q14" i="15"/>
  <c r="N14" i="15"/>
  <c r="J14" i="15"/>
  <c r="F14" i="15"/>
  <c r="U13" i="15"/>
  <c r="W13" i="15" s="1"/>
  <c r="R13" i="15"/>
  <c r="Q13" i="15"/>
  <c r="N13" i="15"/>
  <c r="J13" i="15"/>
  <c r="F13" i="15"/>
  <c r="U12" i="15"/>
  <c r="W12" i="15" s="1"/>
  <c r="R12" i="15"/>
  <c r="Q12" i="15"/>
  <c r="N12" i="15"/>
  <c r="J12" i="15"/>
  <c r="F12" i="15"/>
  <c r="U11" i="15"/>
  <c r="W11" i="15" s="1"/>
  <c r="R11" i="15"/>
  <c r="Q11" i="15"/>
  <c r="N11" i="15"/>
  <c r="J11" i="15"/>
  <c r="F11" i="15"/>
  <c r="U10" i="15"/>
  <c r="W10" i="15" s="1"/>
  <c r="R10" i="15"/>
  <c r="Q10" i="15"/>
  <c r="N10" i="15"/>
  <c r="J10" i="15"/>
  <c r="F10" i="15"/>
  <c r="U9" i="15"/>
  <c r="W9" i="15" s="1"/>
  <c r="R9" i="15"/>
  <c r="Q9" i="15"/>
  <c r="N9" i="15"/>
  <c r="J9" i="15"/>
  <c r="F9" i="15"/>
  <c r="U8" i="15"/>
  <c r="W8" i="15" s="1"/>
  <c r="R8" i="15"/>
  <c r="Q8" i="15"/>
  <c r="N8" i="15"/>
  <c r="J8" i="15"/>
  <c r="F8" i="15"/>
  <c r="U7" i="15"/>
  <c r="W7" i="15" s="1"/>
  <c r="R7" i="15"/>
  <c r="Q7" i="15"/>
  <c r="N7" i="15"/>
  <c r="J7" i="15"/>
  <c r="F7" i="15"/>
  <c r="U6" i="15"/>
  <c r="W6" i="15" s="1"/>
  <c r="R6" i="15"/>
  <c r="Q6" i="15"/>
  <c r="N6" i="15"/>
  <c r="J6" i="15"/>
  <c r="F6" i="15"/>
  <c r="U5" i="15"/>
  <c r="W5" i="15" s="1"/>
  <c r="R5" i="15"/>
  <c r="Q5" i="15"/>
  <c r="N5" i="15"/>
  <c r="F5" i="15"/>
  <c r="Q6" i="14"/>
  <c r="Q7" i="14"/>
  <c r="Q8" i="14"/>
  <c r="Q9" i="14"/>
  <c r="Q10" i="14"/>
  <c r="Q11" i="14"/>
  <c r="Q12" i="14"/>
  <c r="Q13" i="14"/>
  <c r="Q14" i="14"/>
  <c r="Q15" i="14"/>
  <c r="Q16" i="14"/>
  <c r="Q17" i="14"/>
  <c r="Q18" i="14"/>
  <c r="Q19" i="14"/>
  <c r="Q20" i="14"/>
  <c r="Q21" i="14"/>
  <c r="Q22" i="14"/>
  <c r="Q23" i="14"/>
  <c r="Q24" i="14"/>
  <c r="Q25" i="14"/>
  <c r="Q26" i="14"/>
  <c r="Q27" i="14"/>
  <c r="Q28" i="14"/>
  <c r="Q29" i="14"/>
  <c r="Q30" i="14"/>
  <c r="Q31" i="14"/>
  <c r="Q32" i="14"/>
  <c r="Q33" i="14"/>
  <c r="Q5" i="14"/>
  <c r="N6" i="14"/>
  <c r="N7" i="14"/>
  <c r="N8" i="14"/>
  <c r="N9" i="14"/>
  <c r="N10" i="14"/>
  <c r="N11" i="14"/>
  <c r="N12" i="14"/>
  <c r="N13" i="14"/>
  <c r="N14" i="14"/>
  <c r="N15" i="14"/>
  <c r="N16" i="14"/>
  <c r="N17" i="14"/>
  <c r="N18" i="14"/>
  <c r="N19" i="14"/>
  <c r="N20" i="14"/>
  <c r="N21" i="14"/>
  <c r="N22" i="14"/>
  <c r="N23" i="14"/>
  <c r="N24" i="14"/>
  <c r="N25" i="14"/>
  <c r="N26" i="14"/>
  <c r="N27" i="14"/>
  <c r="N28" i="14"/>
  <c r="N29" i="14"/>
  <c r="N30" i="14"/>
  <c r="N31" i="14"/>
  <c r="N32" i="14"/>
  <c r="N33" i="14"/>
  <c r="N5" i="14"/>
  <c r="J6" i="14"/>
  <c r="J7" i="14"/>
  <c r="J8" i="14"/>
  <c r="J9" i="14"/>
  <c r="J10" i="14"/>
  <c r="J11" i="14"/>
  <c r="J12" i="14"/>
  <c r="J13" i="14"/>
  <c r="J14" i="14"/>
  <c r="J15" i="14"/>
  <c r="J16" i="14"/>
  <c r="J17" i="14"/>
  <c r="J18" i="14"/>
  <c r="J19" i="14"/>
  <c r="J20" i="14"/>
  <c r="J21" i="14"/>
  <c r="J22" i="14"/>
  <c r="J23" i="14"/>
  <c r="J24" i="14"/>
  <c r="J25" i="14"/>
  <c r="J26" i="14"/>
  <c r="J27" i="14"/>
  <c r="J28" i="14"/>
  <c r="J29" i="14"/>
  <c r="J30" i="14"/>
  <c r="J31" i="14"/>
  <c r="J32" i="14"/>
  <c r="J33" i="14"/>
  <c r="F6" i="14"/>
  <c r="F7" i="14"/>
  <c r="F8" i="14"/>
  <c r="F9" i="14"/>
  <c r="F10" i="14"/>
  <c r="F11" i="14"/>
  <c r="F12" i="14"/>
  <c r="F13" i="14"/>
  <c r="F14" i="14"/>
  <c r="F15" i="14"/>
  <c r="F16" i="14"/>
  <c r="F17" i="14"/>
  <c r="F18" i="14"/>
  <c r="F19" i="14"/>
  <c r="F20" i="14"/>
  <c r="F21" i="14"/>
  <c r="F22" i="14"/>
  <c r="F23" i="14"/>
  <c r="F24" i="14"/>
  <c r="F25" i="14"/>
  <c r="F26" i="14"/>
  <c r="F27" i="14"/>
  <c r="F28" i="14"/>
  <c r="F29" i="14"/>
  <c r="F30" i="14"/>
  <c r="F31" i="14"/>
  <c r="F32" i="14"/>
  <c r="F33" i="14"/>
  <c r="F5" i="14"/>
  <c r="B34" i="14"/>
  <c r="U33" i="14"/>
  <c r="W33" i="14" s="1"/>
  <c r="R33" i="14"/>
  <c r="T33" i="14" s="1"/>
  <c r="U32" i="14"/>
  <c r="W32" i="14" s="1"/>
  <c r="R32" i="14"/>
  <c r="T32" i="14" s="1"/>
  <c r="U31" i="14"/>
  <c r="W31" i="14" s="1"/>
  <c r="R31" i="14"/>
  <c r="T31" i="14" s="1"/>
  <c r="U30" i="14"/>
  <c r="W30" i="14" s="1"/>
  <c r="R30" i="14"/>
  <c r="T30" i="14" s="1"/>
  <c r="U29" i="14"/>
  <c r="W29" i="14" s="1"/>
  <c r="R29" i="14"/>
  <c r="T29" i="14" s="1"/>
  <c r="U28" i="14"/>
  <c r="W28" i="14" s="1"/>
  <c r="R28" i="14"/>
  <c r="T28" i="14" s="1"/>
  <c r="U27" i="14"/>
  <c r="W27" i="14" s="1"/>
  <c r="R27" i="14"/>
  <c r="T27" i="14" s="1"/>
  <c r="U26" i="14"/>
  <c r="W26" i="14" s="1"/>
  <c r="R26" i="14"/>
  <c r="T26" i="14" s="1"/>
  <c r="U25" i="14"/>
  <c r="W25" i="14" s="1"/>
  <c r="R25" i="14"/>
  <c r="T25" i="14" s="1"/>
  <c r="U24" i="14"/>
  <c r="W24" i="14" s="1"/>
  <c r="R24" i="14"/>
  <c r="T24" i="14" s="1"/>
  <c r="U23" i="14"/>
  <c r="W23" i="14" s="1"/>
  <c r="R23" i="14"/>
  <c r="T23" i="14" s="1"/>
  <c r="U22" i="14"/>
  <c r="W22" i="14" s="1"/>
  <c r="R22" i="14"/>
  <c r="T22" i="14" s="1"/>
  <c r="U21" i="14"/>
  <c r="W21" i="14" s="1"/>
  <c r="R21" i="14"/>
  <c r="T21" i="14" s="1"/>
  <c r="U20" i="14"/>
  <c r="W20" i="14" s="1"/>
  <c r="R20" i="14"/>
  <c r="T20" i="14" s="1"/>
  <c r="U19" i="14"/>
  <c r="W19" i="14" s="1"/>
  <c r="R19" i="14"/>
  <c r="T19" i="14" s="1"/>
  <c r="U18" i="14"/>
  <c r="W18" i="14" s="1"/>
  <c r="R18" i="14"/>
  <c r="T18" i="14" s="1"/>
  <c r="U17" i="14"/>
  <c r="W17" i="14" s="1"/>
  <c r="R17" i="14"/>
  <c r="T17" i="14" s="1"/>
  <c r="U16" i="14"/>
  <c r="W16" i="14" s="1"/>
  <c r="R16" i="14"/>
  <c r="T16" i="14" s="1"/>
  <c r="U15" i="14"/>
  <c r="W15" i="14" s="1"/>
  <c r="R15" i="14"/>
  <c r="T15" i="14" s="1"/>
  <c r="U14" i="14"/>
  <c r="W14" i="14" s="1"/>
  <c r="R14" i="14"/>
  <c r="T14" i="14" s="1"/>
  <c r="U13" i="14"/>
  <c r="W13" i="14" s="1"/>
  <c r="R13" i="14"/>
  <c r="T13" i="14" s="1"/>
  <c r="U12" i="14"/>
  <c r="W12" i="14" s="1"/>
  <c r="R12" i="14"/>
  <c r="T12" i="14" s="1"/>
  <c r="U11" i="14"/>
  <c r="W11" i="14" s="1"/>
  <c r="R11" i="14"/>
  <c r="T11" i="14" s="1"/>
  <c r="U10" i="14"/>
  <c r="W10" i="14" s="1"/>
  <c r="R10" i="14"/>
  <c r="T10" i="14" s="1"/>
  <c r="U9" i="14"/>
  <c r="W9" i="14" s="1"/>
  <c r="R9" i="14"/>
  <c r="T9" i="14" s="1"/>
  <c r="U8" i="14"/>
  <c r="W8" i="14" s="1"/>
  <c r="R8" i="14"/>
  <c r="T8" i="14" s="1"/>
  <c r="U7" i="14"/>
  <c r="W7" i="14" s="1"/>
  <c r="R7" i="14"/>
  <c r="T7" i="14" s="1"/>
  <c r="U6" i="14"/>
  <c r="W6" i="14" s="1"/>
  <c r="R6" i="14"/>
  <c r="T6" i="14" s="1"/>
  <c r="U5" i="14"/>
  <c r="W5" i="14" s="1"/>
  <c r="R5" i="14"/>
  <c r="T5" i="14" s="1"/>
  <c r="AD5" i="13" l="1"/>
  <c r="AD6" i="13"/>
  <c r="AD7" i="13"/>
  <c r="AD8" i="13"/>
  <c r="AD9" i="13"/>
  <c r="AD10" i="13"/>
  <c r="AD11" i="13"/>
  <c r="AD12" i="13"/>
  <c r="AD13" i="13"/>
  <c r="AD14" i="13"/>
  <c r="AD15" i="13"/>
  <c r="AD16" i="13"/>
  <c r="AD17" i="13"/>
  <c r="AD18" i="13"/>
  <c r="AD19" i="13"/>
  <c r="AD20" i="13"/>
  <c r="AD21" i="13"/>
  <c r="AD22" i="13"/>
  <c r="AD23" i="13"/>
  <c r="AD24" i="13"/>
  <c r="AD25" i="13"/>
  <c r="AD26" i="13"/>
  <c r="AD27" i="13"/>
  <c r="AD28" i="13"/>
  <c r="AD29" i="13"/>
  <c r="AD30" i="13"/>
  <c r="AD31" i="13"/>
  <c r="AD32" i="13"/>
  <c r="AD4" i="13"/>
  <c r="Z5" i="13"/>
  <c r="Z6" i="13"/>
  <c r="Z7" i="13"/>
  <c r="Z8" i="13"/>
  <c r="Z9" i="13"/>
  <c r="Z10" i="13"/>
  <c r="Z11" i="13"/>
  <c r="Z12" i="13"/>
  <c r="Z13" i="13"/>
  <c r="Z14" i="13"/>
  <c r="Z15" i="13"/>
  <c r="Z16" i="13"/>
  <c r="Z17" i="13"/>
  <c r="Z18" i="13"/>
  <c r="Z19" i="13"/>
  <c r="Z20" i="13"/>
  <c r="Z21" i="13"/>
  <c r="Z22" i="13"/>
  <c r="Z23" i="13"/>
  <c r="Z24" i="13"/>
  <c r="Z25" i="13"/>
  <c r="Z26" i="13"/>
  <c r="Z27" i="13"/>
  <c r="Z28" i="13"/>
  <c r="Z29" i="13"/>
  <c r="Z30" i="13"/>
  <c r="Z31" i="13"/>
  <c r="Z32" i="13"/>
  <c r="Z4" i="13"/>
  <c r="V5" i="13"/>
  <c r="V6" i="13"/>
  <c r="V7" i="13"/>
  <c r="V8" i="13"/>
  <c r="V9" i="13"/>
  <c r="V10" i="13"/>
  <c r="V11" i="13"/>
  <c r="V12" i="13"/>
  <c r="V13" i="13"/>
  <c r="V14" i="13"/>
  <c r="V15" i="13"/>
  <c r="V16" i="13"/>
  <c r="V17" i="13"/>
  <c r="V18" i="13"/>
  <c r="V19" i="13"/>
  <c r="V20" i="13"/>
  <c r="V21" i="13"/>
  <c r="V22" i="13"/>
  <c r="V23" i="13"/>
  <c r="V24" i="13"/>
  <c r="V25" i="13"/>
  <c r="V26" i="13"/>
  <c r="V27" i="13"/>
  <c r="V28" i="13"/>
  <c r="V29" i="13"/>
  <c r="V30" i="13"/>
  <c r="V31" i="13"/>
  <c r="V32" i="13"/>
  <c r="V4" i="13"/>
  <c r="Q5" i="13"/>
  <c r="Q6" i="13"/>
  <c r="Q7" i="13"/>
  <c r="Q8" i="13"/>
  <c r="Q9" i="13"/>
  <c r="Q10" i="13"/>
  <c r="Q11" i="13"/>
  <c r="Q12" i="13"/>
  <c r="Q13" i="13"/>
  <c r="Q14" i="13"/>
  <c r="Q15" i="13"/>
  <c r="Q16" i="13"/>
  <c r="Q17" i="13"/>
  <c r="Q18" i="13"/>
  <c r="Q19" i="13"/>
  <c r="Q20" i="13"/>
  <c r="Q21" i="13"/>
  <c r="Q22" i="13"/>
  <c r="Q23" i="13"/>
  <c r="Q24" i="13"/>
  <c r="Q25" i="13"/>
  <c r="Q26" i="13"/>
  <c r="Q27" i="13"/>
  <c r="Q28" i="13"/>
  <c r="Q29" i="13"/>
  <c r="Q30" i="13"/>
  <c r="Q31" i="13"/>
  <c r="Q32" i="13"/>
  <c r="Q4" i="13"/>
  <c r="L5" i="13"/>
  <c r="L6" i="13"/>
  <c r="L7" i="13"/>
  <c r="L8" i="13"/>
  <c r="L9" i="13"/>
  <c r="L10" i="13"/>
  <c r="L11" i="13"/>
  <c r="L12" i="13"/>
  <c r="L13" i="13"/>
  <c r="L14" i="13"/>
  <c r="L15" i="13"/>
  <c r="L16" i="13"/>
  <c r="L17" i="13"/>
  <c r="L18" i="13"/>
  <c r="L19" i="13"/>
  <c r="L20" i="13"/>
  <c r="L21" i="13"/>
  <c r="L22" i="13"/>
  <c r="L23" i="13"/>
  <c r="L24" i="13"/>
  <c r="L25" i="13"/>
  <c r="L26" i="13"/>
  <c r="L27" i="13"/>
  <c r="L28" i="13"/>
  <c r="L29" i="13"/>
  <c r="L30" i="13"/>
  <c r="L31" i="13"/>
  <c r="L32" i="13"/>
  <c r="AG4" i="9"/>
  <c r="AD5" i="9"/>
  <c r="AD6" i="9"/>
  <c r="AD7" i="9"/>
  <c r="AD8" i="9"/>
  <c r="AD9" i="9"/>
  <c r="AD10" i="9"/>
  <c r="AD11" i="9"/>
  <c r="AD12" i="9"/>
  <c r="AD13" i="9"/>
  <c r="AD14" i="9"/>
  <c r="AD15" i="9"/>
  <c r="AD16" i="9"/>
  <c r="AD17" i="9"/>
  <c r="AD18" i="9"/>
  <c r="AD19" i="9"/>
  <c r="AD20" i="9"/>
  <c r="AD21" i="9"/>
  <c r="AD22" i="9"/>
  <c r="AD23" i="9"/>
  <c r="AD24" i="9"/>
  <c r="AD25" i="9"/>
  <c r="AD26" i="9"/>
  <c r="AD27" i="9"/>
  <c r="AD28" i="9"/>
  <c r="AD30" i="9"/>
  <c r="AD31" i="9"/>
  <c r="AD32" i="9"/>
  <c r="Z5" i="9"/>
  <c r="Z6" i="9"/>
  <c r="Z7" i="9"/>
  <c r="Z8" i="9"/>
  <c r="Z9" i="9"/>
  <c r="Z10" i="9"/>
  <c r="Z11" i="9"/>
  <c r="Z12" i="9"/>
  <c r="Z13" i="9"/>
  <c r="Z14" i="9"/>
  <c r="Z15" i="9"/>
  <c r="Z16" i="9"/>
  <c r="Z17" i="9"/>
  <c r="Z18" i="9"/>
  <c r="Z19" i="9"/>
  <c r="Z20" i="9"/>
  <c r="Z21" i="9"/>
  <c r="Z22" i="9"/>
  <c r="Z23" i="9"/>
  <c r="Z24" i="9"/>
  <c r="Z25" i="9"/>
  <c r="Z26" i="9"/>
  <c r="Z27" i="9"/>
  <c r="Z28" i="9"/>
  <c r="Z29" i="9"/>
  <c r="Z30" i="9"/>
  <c r="Z31" i="9"/>
  <c r="Z32" i="9"/>
  <c r="V5" i="9"/>
  <c r="V6" i="9"/>
  <c r="V7" i="9"/>
  <c r="V8" i="9"/>
  <c r="V9" i="9"/>
  <c r="V10" i="9"/>
  <c r="V11" i="9"/>
  <c r="V12" i="9"/>
  <c r="V13" i="9"/>
  <c r="V14" i="9"/>
  <c r="V15" i="9"/>
  <c r="V16" i="9"/>
  <c r="V17" i="9"/>
  <c r="V18" i="9"/>
  <c r="V19" i="9"/>
  <c r="V20" i="9"/>
  <c r="V21" i="9"/>
  <c r="V22" i="9"/>
  <c r="V23" i="9"/>
  <c r="V24" i="9"/>
  <c r="V25" i="9"/>
  <c r="V26" i="9"/>
  <c r="V27" i="9"/>
  <c r="V28" i="9"/>
  <c r="V29" i="9"/>
  <c r="V30" i="9"/>
  <c r="V31" i="9"/>
  <c r="V32" i="9"/>
  <c r="Q5" i="9"/>
  <c r="Q6" i="9"/>
  <c r="Q7" i="9"/>
  <c r="Q8" i="9"/>
  <c r="Q9" i="9"/>
  <c r="Q10" i="9"/>
  <c r="Q11" i="9"/>
  <c r="Q12" i="9"/>
  <c r="Q13" i="9"/>
  <c r="Q14" i="9"/>
  <c r="Q15" i="9"/>
  <c r="Q16" i="9"/>
  <c r="Q17" i="9"/>
  <c r="Q18" i="9"/>
  <c r="Q19" i="9"/>
  <c r="Q20" i="9"/>
  <c r="Q21" i="9"/>
  <c r="Q22" i="9"/>
  <c r="Q23" i="9"/>
  <c r="Q24" i="9"/>
  <c r="Q25" i="9"/>
  <c r="Q26" i="9"/>
  <c r="Q27" i="9"/>
  <c r="Q28" i="9"/>
  <c r="Q29" i="9"/>
  <c r="Q30" i="9"/>
  <c r="Q31" i="9"/>
  <c r="Q32" i="9"/>
  <c r="L5" i="9"/>
  <c r="L6" i="9"/>
  <c r="L7" i="9"/>
  <c r="L8" i="9"/>
  <c r="L9" i="9"/>
  <c r="L10" i="9"/>
  <c r="L11" i="9"/>
  <c r="L12" i="9"/>
  <c r="L13" i="9"/>
  <c r="L14" i="9"/>
  <c r="L15" i="9"/>
  <c r="L16" i="9"/>
  <c r="L17" i="9"/>
  <c r="L18" i="9"/>
  <c r="L19" i="9"/>
  <c r="L20" i="9"/>
  <c r="L21" i="9"/>
  <c r="L22" i="9"/>
  <c r="L23" i="9"/>
  <c r="L24" i="9"/>
  <c r="L25" i="9"/>
  <c r="L26" i="9"/>
  <c r="L27" i="9"/>
  <c r="L28" i="9"/>
  <c r="L29" i="9"/>
  <c r="L30" i="9"/>
  <c r="L31" i="9"/>
  <c r="L32" i="9"/>
  <c r="G5" i="9"/>
  <c r="G6" i="9"/>
  <c r="G7" i="9"/>
  <c r="G8" i="9"/>
  <c r="G9" i="9"/>
  <c r="G10" i="9"/>
  <c r="G11" i="9"/>
  <c r="G12" i="9"/>
  <c r="G13" i="9"/>
  <c r="G14" i="9"/>
  <c r="G15" i="9"/>
  <c r="G16" i="9"/>
  <c r="G17" i="9"/>
  <c r="G18" i="9"/>
  <c r="G19" i="9"/>
  <c r="G20" i="9"/>
  <c r="G21" i="9"/>
  <c r="G22" i="9"/>
  <c r="G23" i="9"/>
  <c r="G24" i="9"/>
  <c r="G25" i="9"/>
  <c r="G26" i="9"/>
  <c r="G27" i="9"/>
  <c r="G28" i="9"/>
  <c r="G29" i="9"/>
  <c r="G30" i="9"/>
  <c r="G31" i="9"/>
  <c r="G32" i="9"/>
  <c r="L5" i="6"/>
  <c r="L6" i="6"/>
  <c r="L7" i="6"/>
  <c r="L8" i="6"/>
  <c r="L9" i="6"/>
  <c r="L10" i="6"/>
  <c r="L11" i="6"/>
  <c r="L12" i="6"/>
  <c r="L13" i="6"/>
  <c r="L14" i="6"/>
  <c r="L15" i="6"/>
  <c r="L16" i="6"/>
  <c r="L17" i="6"/>
  <c r="L18" i="6"/>
  <c r="L19" i="6"/>
  <c r="L20" i="6"/>
  <c r="L21" i="6"/>
  <c r="L22" i="6"/>
  <c r="L23" i="6"/>
  <c r="L24" i="6"/>
  <c r="L25" i="6"/>
  <c r="L26" i="6"/>
  <c r="L27" i="6"/>
  <c r="L28" i="6"/>
  <c r="L29" i="6"/>
  <c r="L30" i="6"/>
  <c r="L31" i="6"/>
  <c r="L32" i="6"/>
  <c r="L4" i="6"/>
  <c r="G5" i="6"/>
  <c r="G6" i="6"/>
  <c r="G7" i="6"/>
  <c r="G8" i="6"/>
  <c r="G9" i="6"/>
  <c r="G10" i="6"/>
  <c r="G11" i="6"/>
  <c r="G12" i="6"/>
  <c r="G13" i="6"/>
  <c r="G14" i="6"/>
  <c r="G15" i="6"/>
  <c r="G16" i="6"/>
  <c r="G17" i="6"/>
  <c r="G18" i="6"/>
  <c r="G19" i="6"/>
  <c r="G20" i="6"/>
  <c r="G21" i="6"/>
  <c r="G22" i="6"/>
  <c r="G23" i="6"/>
  <c r="G24" i="6"/>
  <c r="G25" i="6"/>
  <c r="G26" i="6"/>
  <c r="G27" i="6"/>
  <c r="G28" i="6"/>
  <c r="G29" i="6"/>
  <c r="G30" i="6"/>
  <c r="G31" i="6"/>
  <c r="G32" i="6"/>
  <c r="Q5" i="6"/>
  <c r="Q6" i="6"/>
  <c r="Q7" i="6"/>
  <c r="Q8" i="6"/>
  <c r="Q9" i="6"/>
  <c r="Q10" i="6"/>
  <c r="Q11" i="6"/>
  <c r="Q12" i="6"/>
  <c r="Q13" i="6"/>
  <c r="Q14" i="6"/>
  <c r="Q15" i="6"/>
  <c r="Q16" i="6"/>
  <c r="Q17" i="6"/>
  <c r="Q18" i="6"/>
  <c r="Q19" i="6"/>
  <c r="Q20" i="6"/>
  <c r="Q21" i="6"/>
  <c r="Q22" i="6"/>
  <c r="Q23" i="6"/>
  <c r="Q24" i="6"/>
  <c r="Q25" i="6"/>
  <c r="Q26" i="6"/>
  <c r="Q27" i="6"/>
  <c r="Q28" i="6"/>
  <c r="Q29" i="6"/>
  <c r="Q30" i="6"/>
  <c r="Q31" i="6"/>
  <c r="Q32" i="6"/>
  <c r="Q4" i="6"/>
  <c r="V5" i="6"/>
  <c r="V6" i="6"/>
  <c r="V7" i="6"/>
  <c r="V8" i="6"/>
  <c r="V9" i="6"/>
  <c r="V10" i="6"/>
  <c r="V11" i="6"/>
  <c r="V12" i="6"/>
  <c r="V13" i="6"/>
  <c r="V14" i="6"/>
  <c r="V15" i="6"/>
  <c r="V16" i="6"/>
  <c r="V17" i="6"/>
  <c r="V18" i="6"/>
  <c r="V19" i="6"/>
  <c r="V20" i="6"/>
  <c r="V21" i="6"/>
  <c r="V22" i="6"/>
  <c r="V23" i="6"/>
  <c r="V24" i="6"/>
  <c r="V25" i="6"/>
  <c r="V26" i="6"/>
  <c r="V27" i="6"/>
  <c r="V28" i="6"/>
  <c r="V29" i="6"/>
  <c r="V30" i="6"/>
  <c r="V31" i="6"/>
  <c r="V32" i="6"/>
  <c r="V4" i="6"/>
  <c r="Z5" i="6"/>
  <c r="Z6" i="6"/>
  <c r="Z7" i="6"/>
  <c r="Z8" i="6"/>
  <c r="Z9" i="6"/>
  <c r="Z10" i="6"/>
  <c r="Z11" i="6"/>
  <c r="Z12" i="6"/>
  <c r="Z13" i="6"/>
  <c r="Z14" i="6"/>
  <c r="Z15" i="6"/>
  <c r="Z16" i="6"/>
  <c r="Z17" i="6"/>
  <c r="Z18" i="6"/>
  <c r="Z19" i="6"/>
  <c r="Z20" i="6"/>
  <c r="Z21" i="6"/>
  <c r="Z22" i="6"/>
  <c r="Z23" i="6"/>
  <c r="Z24" i="6"/>
  <c r="Z25" i="6"/>
  <c r="Z26" i="6"/>
  <c r="Z27" i="6"/>
  <c r="Z28" i="6"/>
  <c r="Z29" i="6"/>
  <c r="Z30" i="6"/>
  <c r="Z31" i="6"/>
  <c r="Z32" i="6"/>
  <c r="Z4" i="6"/>
  <c r="AD5" i="6"/>
  <c r="AD6" i="6"/>
  <c r="AD7" i="6"/>
  <c r="AD8" i="6"/>
  <c r="AD9" i="6"/>
  <c r="AD10" i="6"/>
  <c r="AD11" i="6"/>
  <c r="AD12" i="6"/>
  <c r="AD13" i="6"/>
  <c r="AD14" i="6"/>
  <c r="AD15" i="6"/>
  <c r="AD16" i="6"/>
  <c r="AD17" i="6"/>
  <c r="AD18" i="6"/>
  <c r="AD19" i="6"/>
  <c r="AD20" i="6"/>
  <c r="AD21" i="6"/>
  <c r="AD22" i="6"/>
  <c r="AD23" i="6"/>
  <c r="AD24" i="6"/>
  <c r="AD25" i="6"/>
  <c r="AD26" i="6"/>
  <c r="AD27" i="6"/>
  <c r="AD28" i="6"/>
  <c r="AD29" i="6"/>
  <c r="AD30" i="6"/>
  <c r="AD32" i="6"/>
  <c r="N4" i="3"/>
  <c r="E5" i="13"/>
  <c r="G5" i="13" s="1"/>
  <c r="E6" i="13"/>
  <c r="G6" i="13" s="1"/>
  <c r="E7" i="13"/>
  <c r="G7" i="13" s="1"/>
  <c r="E8" i="13"/>
  <c r="G8" i="13" s="1"/>
  <c r="E9" i="13"/>
  <c r="G9" i="13" s="1"/>
  <c r="E10" i="13"/>
  <c r="G10" i="13" s="1"/>
  <c r="E11" i="13"/>
  <c r="G11" i="13" s="1"/>
  <c r="E12" i="13"/>
  <c r="G12" i="13" s="1"/>
  <c r="E13" i="13"/>
  <c r="G13" i="13" s="1"/>
  <c r="E14" i="13"/>
  <c r="G14" i="13" s="1"/>
  <c r="E15" i="13"/>
  <c r="G15" i="13" s="1"/>
  <c r="E16" i="13"/>
  <c r="G16" i="13" s="1"/>
  <c r="E17" i="13"/>
  <c r="G17" i="13" s="1"/>
  <c r="E18" i="13"/>
  <c r="G18" i="13" s="1"/>
  <c r="E19" i="13"/>
  <c r="G19" i="13" s="1"/>
  <c r="E20" i="13"/>
  <c r="G20" i="13" s="1"/>
  <c r="E21" i="13"/>
  <c r="G21" i="13" s="1"/>
  <c r="E22" i="13"/>
  <c r="G22" i="13" s="1"/>
  <c r="E23" i="13"/>
  <c r="G23" i="13" s="1"/>
  <c r="E24" i="13"/>
  <c r="G24" i="13" s="1"/>
  <c r="E25" i="13"/>
  <c r="G25" i="13" s="1"/>
  <c r="E26" i="13"/>
  <c r="G26" i="13" s="1"/>
  <c r="E27" i="13"/>
  <c r="G27" i="13" s="1"/>
  <c r="E28" i="13"/>
  <c r="G28" i="13" s="1"/>
  <c r="E29" i="13"/>
  <c r="G29" i="13" s="1"/>
  <c r="E30" i="13"/>
  <c r="G30" i="13" s="1"/>
  <c r="E31" i="13"/>
  <c r="G31" i="13" s="1"/>
  <c r="E32" i="13"/>
  <c r="G32" i="13" s="1"/>
  <c r="E4" i="13"/>
  <c r="B33" i="13"/>
  <c r="B34" i="12"/>
  <c r="R33" i="12"/>
  <c r="U33" i="12" s="1"/>
  <c r="N33" i="12"/>
  <c r="Q33" i="12" s="1"/>
  <c r="R32" i="12"/>
  <c r="U32" i="12" s="1"/>
  <c r="N32" i="12"/>
  <c r="Q32" i="12" s="1"/>
  <c r="R31" i="12"/>
  <c r="U31" i="12" s="1"/>
  <c r="N31" i="12"/>
  <c r="Q31" i="12" s="1"/>
  <c r="R30" i="12"/>
  <c r="U30" i="12" s="1"/>
  <c r="N30" i="12"/>
  <c r="Q30" i="12" s="1"/>
  <c r="R29" i="12"/>
  <c r="U29" i="12" s="1"/>
  <c r="N29" i="12"/>
  <c r="Q29" i="12" s="1"/>
  <c r="R28" i="12"/>
  <c r="U28" i="12" s="1"/>
  <c r="N28" i="12"/>
  <c r="Q28" i="12" s="1"/>
  <c r="R27" i="12"/>
  <c r="U27" i="12" s="1"/>
  <c r="N27" i="12"/>
  <c r="Q27" i="12" s="1"/>
  <c r="R26" i="12"/>
  <c r="U26" i="12" s="1"/>
  <c r="N26" i="12"/>
  <c r="Q26" i="12" s="1"/>
  <c r="R25" i="12"/>
  <c r="U25" i="12" s="1"/>
  <c r="N25" i="12"/>
  <c r="Q25" i="12" s="1"/>
  <c r="R24" i="12"/>
  <c r="U24" i="12" s="1"/>
  <c r="N24" i="12"/>
  <c r="Q24" i="12" s="1"/>
  <c r="R23" i="12"/>
  <c r="U23" i="12" s="1"/>
  <c r="N23" i="12"/>
  <c r="Q23" i="12" s="1"/>
  <c r="U22" i="12"/>
  <c r="R22" i="12"/>
  <c r="N22" i="12"/>
  <c r="Q22" i="12" s="1"/>
  <c r="R21" i="12"/>
  <c r="U21" i="12" s="1"/>
  <c r="N21" i="12"/>
  <c r="Q21" i="12" s="1"/>
  <c r="R20" i="12"/>
  <c r="U20" i="12" s="1"/>
  <c r="N20" i="12"/>
  <c r="Q20" i="12" s="1"/>
  <c r="R19" i="12"/>
  <c r="U19" i="12" s="1"/>
  <c r="N19" i="12"/>
  <c r="Q19" i="12" s="1"/>
  <c r="R18" i="12"/>
  <c r="U18" i="12" s="1"/>
  <c r="N18" i="12"/>
  <c r="Q18" i="12" s="1"/>
  <c r="R17" i="12"/>
  <c r="U17" i="12" s="1"/>
  <c r="N17" i="12"/>
  <c r="Q17" i="12" s="1"/>
  <c r="R16" i="12"/>
  <c r="U16" i="12" s="1"/>
  <c r="N16" i="12"/>
  <c r="Q16" i="12" s="1"/>
  <c r="R15" i="12"/>
  <c r="U15" i="12" s="1"/>
  <c r="N15" i="12"/>
  <c r="Q15" i="12" s="1"/>
  <c r="R14" i="12"/>
  <c r="U14" i="12" s="1"/>
  <c r="N14" i="12"/>
  <c r="Q14" i="12" s="1"/>
  <c r="R13" i="12"/>
  <c r="U13" i="12" s="1"/>
  <c r="N13" i="12"/>
  <c r="Q13" i="12" s="1"/>
  <c r="U12" i="12"/>
  <c r="R12" i="12"/>
  <c r="N12" i="12"/>
  <c r="Q12" i="12" s="1"/>
  <c r="R11" i="12"/>
  <c r="U11" i="12" s="1"/>
  <c r="N11" i="12"/>
  <c r="Q11" i="12" s="1"/>
  <c r="R10" i="12"/>
  <c r="U10" i="12" s="1"/>
  <c r="N10" i="12"/>
  <c r="Q10" i="12" s="1"/>
  <c r="R9" i="12"/>
  <c r="U9" i="12" s="1"/>
  <c r="N9" i="12"/>
  <c r="Q9" i="12" s="1"/>
  <c r="R8" i="12"/>
  <c r="U8" i="12" s="1"/>
  <c r="N8" i="12"/>
  <c r="Q8" i="12" s="1"/>
  <c r="R7" i="12"/>
  <c r="U7" i="12" s="1"/>
  <c r="N7" i="12"/>
  <c r="Q7" i="12" s="1"/>
  <c r="R6" i="12"/>
  <c r="U6" i="12" s="1"/>
  <c r="N6" i="12"/>
  <c r="Q6" i="12" s="1"/>
  <c r="R5" i="12"/>
  <c r="U5" i="12" s="1"/>
  <c r="N5" i="12"/>
  <c r="Q5" i="12" s="1"/>
  <c r="B33" i="11"/>
  <c r="N32" i="11"/>
  <c r="P32" i="11" s="1"/>
  <c r="N31" i="11"/>
  <c r="P31" i="11" s="1"/>
  <c r="N30" i="11"/>
  <c r="P30" i="11" s="1"/>
  <c r="N29" i="11"/>
  <c r="P29" i="11" s="1"/>
  <c r="N28" i="11"/>
  <c r="P28" i="11" s="1"/>
  <c r="N27" i="11"/>
  <c r="P27" i="11" s="1"/>
  <c r="N26" i="11"/>
  <c r="P26" i="11" s="1"/>
  <c r="N25" i="11"/>
  <c r="P25" i="11" s="1"/>
  <c r="N24" i="11"/>
  <c r="P24" i="11" s="1"/>
  <c r="N23" i="11"/>
  <c r="P23" i="11" s="1"/>
  <c r="N22" i="11"/>
  <c r="P22" i="11" s="1"/>
  <c r="N21" i="11"/>
  <c r="P21" i="11" s="1"/>
  <c r="N20" i="11"/>
  <c r="P20" i="11" s="1"/>
  <c r="N19" i="11"/>
  <c r="P19" i="11" s="1"/>
  <c r="N18" i="11"/>
  <c r="P18" i="11" s="1"/>
  <c r="N17" i="11"/>
  <c r="P17" i="11" s="1"/>
  <c r="N16" i="11"/>
  <c r="P16" i="11" s="1"/>
  <c r="N15" i="11"/>
  <c r="P15" i="11" s="1"/>
  <c r="N14" i="11"/>
  <c r="P14" i="11" s="1"/>
  <c r="N13" i="11"/>
  <c r="P13" i="11" s="1"/>
  <c r="N12" i="11"/>
  <c r="P12" i="11" s="1"/>
  <c r="N11" i="11"/>
  <c r="P11" i="11" s="1"/>
  <c r="N10" i="11"/>
  <c r="P10" i="11" s="1"/>
  <c r="N9" i="11"/>
  <c r="P9" i="11" s="1"/>
  <c r="N8" i="11"/>
  <c r="P8" i="11" s="1"/>
  <c r="N7" i="11"/>
  <c r="P7" i="11" s="1"/>
  <c r="N6" i="11"/>
  <c r="P6" i="11" s="1"/>
  <c r="N5" i="11"/>
  <c r="P5" i="11" s="1"/>
  <c r="AE31" i="6" l="1"/>
  <c r="G4" i="13"/>
  <c r="AE4" i="13" s="1"/>
  <c r="AG4" i="13" s="1"/>
  <c r="AE6" i="13"/>
  <c r="AG6" i="13" s="1"/>
  <c r="AE14" i="13"/>
  <c r="AG14" i="13" s="1"/>
  <c r="AE30" i="13"/>
  <c r="AG30" i="13" s="1"/>
  <c r="AE17" i="13"/>
  <c r="AG17" i="13" s="1"/>
  <c r="AE9" i="13"/>
  <c r="AG9" i="13" s="1"/>
  <c r="AE8" i="13"/>
  <c r="AG8" i="13" s="1"/>
  <c r="AE29" i="9"/>
  <c r="AG29" i="9" s="1"/>
  <c r="AE4" i="6"/>
  <c r="AE23" i="13"/>
  <c r="AG23" i="13" s="1"/>
  <c r="AE32" i="13"/>
  <c r="AG32" i="13" s="1"/>
  <c r="AE31" i="13"/>
  <c r="AG31" i="13" s="1"/>
  <c r="AE15" i="13"/>
  <c r="AG15" i="13" s="1"/>
  <c r="AE7" i="13"/>
  <c r="AG7" i="13" s="1"/>
  <c r="AE25" i="13"/>
  <c r="AG25" i="13" s="1"/>
  <c r="AE22" i="13"/>
  <c r="AG22" i="13" s="1"/>
  <c r="AE24" i="13"/>
  <c r="AG24" i="13" s="1"/>
  <c r="AE16" i="13"/>
  <c r="AG16" i="13" s="1"/>
  <c r="AE26" i="13"/>
  <c r="AG26" i="13" s="1"/>
  <c r="AE18" i="13"/>
  <c r="AG18" i="13" s="1"/>
  <c r="AE10" i="13"/>
  <c r="AG10" i="13" s="1"/>
  <c r="AE27" i="13"/>
  <c r="AG27" i="13" s="1"/>
  <c r="AE19" i="13"/>
  <c r="AG19" i="13" s="1"/>
  <c r="AE11" i="13"/>
  <c r="AG11" i="13" s="1"/>
  <c r="AE29" i="13"/>
  <c r="AG29" i="13" s="1"/>
  <c r="AE21" i="13"/>
  <c r="AE13" i="13"/>
  <c r="AG13" i="13" s="1"/>
  <c r="AE5" i="13"/>
  <c r="AG5" i="13" s="1"/>
  <c r="AE28" i="13"/>
  <c r="AG28" i="13" s="1"/>
  <c r="AE20" i="13"/>
  <c r="AG20" i="13" s="1"/>
  <c r="AE12" i="13"/>
  <c r="AG12" i="13" s="1"/>
  <c r="B33" i="9"/>
  <c r="AE32" i="9"/>
  <c r="AG32" i="9" s="1"/>
  <c r="AE31" i="9"/>
  <c r="AG31" i="9" s="1"/>
  <c r="AE30" i="9"/>
  <c r="AG30" i="9" s="1"/>
  <c r="AE28" i="9"/>
  <c r="AG28" i="9" s="1"/>
  <c r="AE27" i="9"/>
  <c r="AG27" i="9" s="1"/>
  <c r="AE26" i="9"/>
  <c r="AG26" i="9" s="1"/>
  <c r="AE25" i="9"/>
  <c r="AG25" i="9" s="1"/>
  <c r="AE24" i="9"/>
  <c r="AG24" i="9" s="1"/>
  <c r="AE23" i="9"/>
  <c r="AG23" i="9" s="1"/>
  <c r="AE22" i="9"/>
  <c r="AG22" i="9" s="1"/>
  <c r="AE21" i="9"/>
  <c r="AG21" i="9" s="1"/>
  <c r="AE20" i="9"/>
  <c r="AG20" i="9" s="1"/>
  <c r="AE19" i="9"/>
  <c r="AG19" i="9" s="1"/>
  <c r="AE18" i="9"/>
  <c r="AG18" i="9" s="1"/>
  <c r="AE17" i="9"/>
  <c r="AG17" i="9" s="1"/>
  <c r="AE16" i="9"/>
  <c r="AG16" i="9" s="1"/>
  <c r="AE15" i="9"/>
  <c r="AG15" i="9" s="1"/>
  <c r="AE14" i="9"/>
  <c r="AG14" i="9" s="1"/>
  <c r="AE13" i="9"/>
  <c r="AG13" i="9" s="1"/>
  <c r="AE12" i="9"/>
  <c r="AG12" i="9" s="1"/>
  <c r="AE11" i="9"/>
  <c r="AG11" i="9" s="1"/>
  <c r="AE10" i="9"/>
  <c r="AG10" i="9" s="1"/>
  <c r="AE9" i="9"/>
  <c r="AG9" i="9" s="1"/>
  <c r="AE8" i="9"/>
  <c r="AG8" i="9" s="1"/>
  <c r="AE7" i="9"/>
  <c r="AG7" i="9" s="1"/>
  <c r="AE6" i="9"/>
  <c r="AG6" i="9" s="1"/>
  <c r="AE5" i="9"/>
  <c r="AG5" i="9" s="1"/>
  <c r="B34" i="8"/>
  <c r="R33" i="8"/>
  <c r="U33" i="8" s="1"/>
  <c r="N33" i="8"/>
  <c r="Q33" i="8" s="1"/>
  <c r="R32" i="8"/>
  <c r="U32" i="8" s="1"/>
  <c r="N32" i="8"/>
  <c r="Q32" i="8" s="1"/>
  <c r="R31" i="8"/>
  <c r="U31" i="8" s="1"/>
  <c r="N31" i="8"/>
  <c r="Q31" i="8" s="1"/>
  <c r="R30" i="8"/>
  <c r="U30" i="8" s="1"/>
  <c r="N30" i="8"/>
  <c r="Q30" i="8" s="1"/>
  <c r="R29" i="8"/>
  <c r="U29" i="8" s="1"/>
  <c r="N29" i="8"/>
  <c r="Q29" i="8" s="1"/>
  <c r="R28" i="8"/>
  <c r="U28" i="8" s="1"/>
  <c r="N28" i="8"/>
  <c r="Q28" i="8" s="1"/>
  <c r="R27" i="8"/>
  <c r="U27" i="8" s="1"/>
  <c r="N27" i="8"/>
  <c r="Q27" i="8" s="1"/>
  <c r="R26" i="8"/>
  <c r="U26" i="8" s="1"/>
  <c r="N26" i="8"/>
  <c r="Q26" i="8" s="1"/>
  <c r="R25" i="8"/>
  <c r="U25" i="8" s="1"/>
  <c r="N25" i="8"/>
  <c r="Q25" i="8" s="1"/>
  <c r="R24" i="8"/>
  <c r="U24" i="8" s="1"/>
  <c r="N24" i="8"/>
  <c r="Q24" i="8" s="1"/>
  <c r="R23" i="8"/>
  <c r="U23" i="8" s="1"/>
  <c r="N23" i="8"/>
  <c r="Q23" i="8" s="1"/>
  <c r="R22" i="8"/>
  <c r="U22" i="8" s="1"/>
  <c r="N22" i="8"/>
  <c r="Q22" i="8" s="1"/>
  <c r="R21" i="8"/>
  <c r="U21" i="8" s="1"/>
  <c r="N21" i="8"/>
  <c r="Q21" i="8" s="1"/>
  <c r="R20" i="8"/>
  <c r="U20" i="8" s="1"/>
  <c r="N20" i="8"/>
  <c r="Q20" i="8" s="1"/>
  <c r="R19" i="8"/>
  <c r="U19" i="8" s="1"/>
  <c r="N19" i="8"/>
  <c r="Q19" i="8" s="1"/>
  <c r="R18" i="8"/>
  <c r="U18" i="8" s="1"/>
  <c r="N18" i="8"/>
  <c r="Q18" i="8" s="1"/>
  <c r="R17" i="8"/>
  <c r="U17" i="8" s="1"/>
  <c r="N17" i="8"/>
  <c r="Q17" i="8" s="1"/>
  <c r="R16" i="8"/>
  <c r="U16" i="8" s="1"/>
  <c r="N16" i="8"/>
  <c r="Q16" i="8" s="1"/>
  <c r="R15" i="8"/>
  <c r="U15" i="8" s="1"/>
  <c r="N15" i="8"/>
  <c r="Q15" i="8" s="1"/>
  <c r="R14" i="8"/>
  <c r="U14" i="8" s="1"/>
  <c r="N14" i="8"/>
  <c r="Q14" i="8" s="1"/>
  <c r="R13" i="8"/>
  <c r="U13" i="8" s="1"/>
  <c r="N13" i="8"/>
  <c r="Q13" i="8" s="1"/>
  <c r="R12" i="8"/>
  <c r="U12" i="8" s="1"/>
  <c r="N12" i="8"/>
  <c r="Q12" i="8" s="1"/>
  <c r="R11" i="8"/>
  <c r="U11" i="8" s="1"/>
  <c r="N11" i="8"/>
  <c r="Q11" i="8" s="1"/>
  <c r="R10" i="8"/>
  <c r="U10" i="8" s="1"/>
  <c r="N10" i="8"/>
  <c r="Q10" i="8" s="1"/>
  <c r="R9" i="8"/>
  <c r="U9" i="8" s="1"/>
  <c r="N9" i="8"/>
  <c r="Q9" i="8" s="1"/>
  <c r="R8" i="8"/>
  <c r="U8" i="8" s="1"/>
  <c r="N8" i="8"/>
  <c r="Q8" i="8" s="1"/>
  <c r="R7" i="8"/>
  <c r="U7" i="8" s="1"/>
  <c r="N7" i="8"/>
  <c r="Q7" i="8" s="1"/>
  <c r="R6" i="8"/>
  <c r="U6" i="8" s="1"/>
  <c r="N6" i="8"/>
  <c r="Q6" i="8" s="1"/>
  <c r="R5" i="8"/>
  <c r="U5" i="8" s="1"/>
  <c r="N5" i="8"/>
  <c r="Q5" i="8" s="1"/>
  <c r="N6" i="3"/>
  <c r="N7" i="3"/>
  <c r="N8" i="3"/>
  <c r="N9" i="3"/>
  <c r="N10" i="3"/>
  <c r="N11" i="3"/>
  <c r="N12" i="3"/>
  <c r="N13" i="3"/>
  <c r="N14" i="3"/>
  <c r="N15" i="3"/>
  <c r="N16" i="3"/>
  <c r="N17" i="3"/>
  <c r="N18" i="3"/>
  <c r="N19" i="3"/>
  <c r="N20" i="3"/>
  <c r="N21" i="3"/>
  <c r="N22" i="3"/>
  <c r="N23" i="3"/>
  <c r="N25" i="3"/>
  <c r="N26" i="3"/>
  <c r="N27" i="3"/>
  <c r="N28" i="3"/>
  <c r="N29" i="3"/>
  <c r="N30" i="3"/>
  <c r="N31" i="3"/>
  <c r="N32" i="3"/>
  <c r="N32" i="7"/>
  <c r="P32" i="7" s="1"/>
  <c r="N5" i="7"/>
  <c r="P5" i="7" s="1"/>
  <c r="N6" i="7"/>
  <c r="P6" i="7" s="1"/>
  <c r="N7" i="7"/>
  <c r="P7" i="7" s="1"/>
  <c r="N8" i="7"/>
  <c r="P8" i="7" s="1"/>
  <c r="N9" i="7"/>
  <c r="P9" i="7" s="1"/>
  <c r="N10" i="7"/>
  <c r="P10" i="7" s="1"/>
  <c r="N11" i="7"/>
  <c r="P11" i="7" s="1"/>
  <c r="N12" i="7"/>
  <c r="P12" i="7" s="1"/>
  <c r="N13" i="7"/>
  <c r="P13" i="7" s="1"/>
  <c r="N14" i="7"/>
  <c r="P14" i="7" s="1"/>
  <c r="N15" i="7"/>
  <c r="P15" i="7" s="1"/>
  <c r="N16" i="7"/>
  <c r="P16" i="7" s="1"/>
  <c r="N17" i="7"/>
  <c r="N18" i="7"/>
  <c r="P18" i="7" s="1"/>
  <c r="N19" i="7"/>
  <c r="P19" i="7" s="1"/>
  <c r="N20" i="7"/>
  <c r="P20" i="7" s="1"/>
  <c r="N21" i="7"/>
  <c r="P21" i="7" s="1"/>
  <c r="N22" i="7"/>
  <c r="P22" i="7" s="1"/>
  <c r="N23" i="7"/>
  <c r="P23" i="7" s="1"/>
  <c r="N24" i="7"/>
  <c r="P24" i="7" s="1"/>
  <c r="N25" i="7"/>
  <c r="P25" i="7" s="1"/>
  <c r="N26" i="7"/>
  <c r="P26" i="7" s="1"/>
  <c r="N27" i="7"/>
  <c r="P27" i="7" s="1"/>
  <c r="N28" i="7"/>
  <c r="P28" i="7" s="1"/>
  <c r="N29" i="7"/>
  <c r="P29" i="7" s="1"/>
  <c r="N30" i="7"/>
  <c r="P30" i="7" s="1"/>
  <c r="N31" i="7"/>
  <c r="P31" i="7" s="1"/>
  <c r="P4" i="7"/>
  <c r="P17" i="7"/>
  <c r="B33" i="7"/>
  <c r="AE5" i="6"/>
  <c r="AE6" i="6"/>
  <c r="AE7" i="6"/>
  <c r="AE8" i="6"/>
  <c r="AE9" i="6"/>
  <c r="AE10" i="6"/>
  <c r="AE11" i="6"/>
  <c r="AE12" i="6"/>
  <c r="AE13" i="6"/>
  <c r="AE14" i="6"/>
  <c r="AE15" i="6"/>
  <c r="AE16" i="6"/>
  <c r="AE17" i="6"/>
  <c r="AE18" i="6"/>
  <c r="AE19" i="6"/>
  <c r="AE20" i="6"/>
  <c r="AE21" i="6"/>
  <c r="AE22" i="6"/>
  <c r="AE23" i="6"/>
  <c r="AE24" i="6"/>
  <c r="AE25" i="6"/>
  <c r="AE26" i="6"/>
  <c r="AE27" i="6"/>
  <c r="AE28" i="6"/>
  <c r="AE29" i="6"/>
  <c r="AE30" i="6"/>
  <c r="AE32" i="6"/>
  <c r="R6" i="2"/>
  <c r="U6" i="2" s="1"/>
  <c r="R7" i="2"/>
  <c r="U7" i="2" s="1"/>
  <c r="R8" i="2"/>
  <c r="U8" i="2" s="1"/>
  <c r="R9" i="2"/>
  <c r="U9" i="2" s="1"/>
  <c r="R10" i="2"/>
  <c r="U10" i="2" s="1"/>
  <c r="R11" i="2"/>
  <c r="U11" i="2" s="1"/>
  <c r="R12" i="2"/>
  <c r="U12" i="2" s="1"/>
  <c r="R13" i="2"/>
  <c r="U13" i="2" s="1"/>
  <c r="R14" i="2"/>
  <c r="U14" i="2" s="1"/>
  <c r="R15" i="2"/>
  <c r="U15" i="2" s="1"/>
  <c r="R16" i="2"/>
  <c r="U16" i="2" s="1"/>
  <c r="R17" i="2"/>
  <c r="U17" i="2" s="1"/>
  <c r="R18" i="2"/>
  <c r="U18" i="2" s="1"/>
  <c r="R19" i="2"/>
  <c r="U19" i="2" s="1"/>
  <c r="R20" i="2"/>
  <c r="U20" i="2" s="1"/>
  <c r="R21" i="2"/>
  <c r="U21" i="2" s="1"/>
  <c r="R22" i="2"/>
  <c r="U22" i="2" s="1"/>
  <c r="R23" i="2"/>
  <c r="U23" i="2" s="1"/>
  <c r="R24" i="2"/>
  <c r="U24" i="2" s="1"/>
  <c r="R25" i="2"/>
  <c r="U25" i="2" s="1"/>
  <c r="R26" i="2"/>
  <c r="U26" i="2" s="1"/>
  <c r="R27" i="2"/>
  <c r="U27" i="2" s="1"/>
  <c r="R28" i="2"/>
  <c r="U28" i="2" s="1"/>
  <c r="R29" i="2"/>
  <c r="U29" i="2" s="1"/>
  <c r="R30" i="2"/>
  <c r="U30" i="2" s="1"/>
  <c r="R31" i="2"/>
  <c r="U31" i="2" s="1"/>
  <c r="R32" i="2"/>
  <c r="U32" i="2" s="1"/>
  <c r="R33" i="2"/>
  <c r="U33" i="2" s="1"/>
  <c r="N6" i="2"/>
  <c r="Q6" i="2" s="1"/>
  <c r="N7" i="2"/>
  <c r="Q7" i="2" s="1"/>
  <c r="N8" i="2"/>
  <c r="Q8" i="2" s="1"/>
  <c r="N9" i="2"/>
  <c r="Q9" i="2" s="1"/>
  <c r="N10" i="2"/>
  <c r="Q10" i="2" s="1"/>
  <c r="N11" i="2"/>
  <c r="Q11" i="2" s="1"/>
  <c r="N12" i="2"/>
  <c r="Q12" i="2" s="1"/>
  <c r="N13" i="2"/>
  <c r="Q13" i="2" s="1"/>
  <c r="N14" i="2"/>
  <c r="Q14" i="2" s="1"/>
  <c r="N15" i="2"/>
  <c r="Q15" i="2" s="1"/>
  <c r="N16" i="2"/>
  <c r="Q16" i="2" s="1"/>
  <c r="N17" i="2"/>
  <c r="Q17" i="2" s="1"/>
  <c r="N18" i="2"/>
  <c r="Q18" i="2" s="1"/>
  <c r="N19" i="2"/>
  <c r="Q19" i="2" s="1"/>
  <c r="N20" i="2"/>
  <c r="Q20" i="2" s="1"/>
  <c r="N21" i="2"/>
  <c r="Q21" i="2" s="1"/>
  <c r="N22" i="2"/>
  <c r="Q22" i="2" s="1"/>
  <c r="N23" i="2"/>
  <c r="Q23" i="2" s="1"/>
  <c r="N24" i="2"/>
  <c r="Q24" i="2" s="1"/>
  <c r="N25" i="2"/>
  <c r="Q25" i="2" s="1"/>
  <c r="N26" i="2"/>
  <c r="Q26" i="2" s="1"/>
  <c r="N27" i="2"/>
  <c r="Q27" i="2" s="1"/>
  <c r="N28" i="2"/>
  <c r="Q28" i="2" s="1"/>
  <c r="N29" i="2"/>
  <c r="Q29" i="2" s="1"/>
  <c r="N30" i="2"/>
  <c r="Q30" i="2" s="1"/>
  <c r="N31" i="2"/>
  <c r="Q31" i="2" s="1"/>
  <c r="N32" i="2"/>
  <c r="Q32" i="2" s="1"/>
  <c r="N33" i="2"/>
  <c r="Q33" i="2" s="1"/>
  <c r="B33" i="6"/>
  <c r="B33" i="3"/>
  <c r="B34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tc={BE33738C-6772-4C4D-8DB8-ABBCA4A1EBD2}</author>
  </authors>
  <commentList>
    <comment ref="T3" authorId="0" shapeId="0" xr:uid="{BE33738C-6772-4C4D-8DB8-ABBCA4A1EBD2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Nombre de points semaine à copier dans onglet semaine 10 + 11 avec bonus</t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tc={17DE6EA4-24B3-4427-99AA-1AC2F1914DF0}</author>
  </authors>
  <commentList>
    <comment ref="AH3" authorId="0" shapeId="0" xr:uid="{17DE6EA4-24B3-4427-99AA-1AC2F1914DF0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Cumulé depuis le 07/03 à coller dans onglet 4 au 10 avril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tc={F8328BC6-2B7D-421A-8E14-EA1A2B093AD6}</author>
  </authors>
  <commentList>
    <comment ref="Z4" authorId="0" shapeId="0" xr:uid="{F8328BC6-2B7D-421A-8E14-EA1A2B093AD6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Nombre de points semaine 
à copier dans onglet 
semaine 10 + 11 avec bonus
et ratios performance sur objectif</t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tc={B6766B2A-27D7-4E7E-97C5-11F0E5C45BEF}</author>
  </authors>
  <commentList>
    <comment ref="AF3" authorId="0" shapeId="0" xr:uid="{B6766B2A-27D7-4E7E-97C5-11F0E5C45BEF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Report semaines 10 + 11 avec bonus dans onglet 21 ou 27 mars</t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tc={5F6C83C1-EA57-41B2-8C25-7A78DE610BC9}</author>
  </authors>
  <commentList>
    <comment ref="W4" authorId="0" shapeId="0" xr:uid="{5F6C83C1-EA57-41B2-8C25-7A78DE610BC9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Nombre de points semaine 
à copier dans onglet 
semaine 12 + 13 avec bonus
et ratios performance sur objectif</t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tc={8E4F1128-A10E-4EAC-ABE9-F268B96CC8A0}</author>
  </authors>
  <commentList>
    <comment ref="Z4" authorId="0" shapeId="0" xr:uid="{8E4F1128-A10E-4EAC-ABE9-F268B96CC8A0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Nombre de points semaine 
à copier dans onglet 
semaine 10 + 11 avec bonus
et ratios performance sur objectif</t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tc={2543C7EE-2932-42A5-9FCA-8EDCCB8B1F34}</author>
  </authors>
  <commentList>
    <comment ref="AH3" authorId="0" shapeId="0" xr:uid="{2543C7EE-2932-42A5-9FCA-8EDCCB8B1F34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Cumulé depuis le 07/03 à coller dans onglet 4 au 10 avril</t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tc={B5C227E7-787C-4E2E-B8AB-99DF767C56DC}</author>
  </authors>
  <commentList>
    <comment ref="Q3" authorId="0" shapeId="0" xr:uid="{B5C227E7-787C-4E2E-B8AB-99DF767C56DC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Nombre de points semaine à copier dans onglet semaine 12 + 13 avec bonus - 
Voir semaine pro si on remet à jour le nombre d'ETP</t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tc={FEBB674A-8DD8-432F-A750-5698792EB2E7}</author>
  </authors>
  <commentList>
    <comment ref="W4" authorId="0" shapeId="0" xr:uid="{FEBB674A-8DD8-432F-A750-5698792EB2E7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Nombre de points semaine 
à copier dans onglet 
semaine 14 + 15 avec bonus
et ratios performance sur objectif</t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tc={386F63B3-8823-4990-992B-6B92F226475A}</author>
  </authors>
  <commentList>
    <comment ref="Z4" authorId="0" shapeId="0" xr:uid="{386F63B3-8823-4990-992B-6B92F226475A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Nombre de points semaine 
à copier dans onglet 
semaine 10 + 11 avec bonus
et ratios performance sur objectif</t>
      </text>
    </comment>
  </commentList>
</comments>
</file>

<file path=xl/sharedStrings.xml><?xml version="1.0" encoding="utf-8"?>
<sst xmlns="http://schemas.openxmlformats.org/spreadsheetml/2006/main" count="742" uniqueCount="127">
  <si>
    <t>CAPTATION</t>
  </si>
  <si>
    <t xml:space="preserve">ANTILLES </t>
  </si>
  <si>
    <t xml:space="preserve">BEAUVAIS </t>
  </si>
  <si>
    <t>BOBIGNY</t>
  </si>
  <si>
    <t>BORDEAUX</t>
  </si>
  <si>
    <t>CERGY</t>
  </si>
  <si>
    <t>CRETEIL</t>
  </si>
  <si>
    <t>DIJON</t>
  </si>
  <si>
    <t>EVRY</t>
  </si>
  <si>
    <t>GRENOBLE</t>
  </si>
  <si>
    <t>LENS</t>
  </si>
  <si>
    <t>LILLE</t>
  </si>
  <si>
    <t>LYON</t>
  </si>
  <si>
    <t>MARSEILLE</t>
  </si>
  <si>
    <t>MELUN</t>
  </si>
  <si>
    <t>MONTPELLIER</t>
  </si>
  <si>
    <t>NANCY</t>
  </si>
  <si>
    <t>NANTERRE</t>
  </si>
  <si>
    <t>NANTES</t>
  </si>
  <si>
    <t>NICE</t>
  </si>
  <si>
    <t>PARIS</t>
  </si>
  <si>
    <t>PAU</t>
  </si>
  <si>
    <t>REIMS</t>
  </si>
  <si>
    <t>RENNES</t>
  </si>
  <si>
    <t>REUNION</t>
  </si>
  <si>
    <t>ROUEN</t>
  </si>
  <si>
    <t>TOULOUSE</t>
  </si>
  <si>
    <t>TOURS</t>
  </si>
  <si>
    <t>VERSAILLES</t>
  </si>
  <si>
    <t>ETP</t>
  </si>
  <si>
    <t>STRASBOURG</t>
  </si>
  <si>
    <t>Objectif par semaine</t>
  </si>
  <si>
    <t>Par agence</t>
  </si>
  <si>
    <t>TOTAL RESEAU</t>
  </si>
  <si>
    <t>Objectif agence par ETP et par semaine</t>
  </si>
  <si>
    <t>Résultats</t>
  </si>
  <si>
    <t>RDV PIEP en face à face (physique + visio)</t>
  </si>
  <si>
    <t>COTISATION</t>
  </si>
  <si>
    <t>SEMAINE</t>
  </si>
  <si>
    <t>Nombre de points total semaine</t>
  </si>
  <si>
    <t>RDV PIEP FACE A FACE</t>
  </si>
  <si>
    <t>Bonus meilleure perfomance catégorie tous les 15 jours</t>
  </si>
  <si>
    <t>TOTAL</t>
  </si>
  <si>
    <t>IMMO NEUF</t>
  </si>
  <si>
    <t>Objectif sur 2 semaines</t>
  </si>
  <si>
    <t>Résultats sur 2 semaines</t>
  </si>
  <si>
    <t>2 points par quinzaine si objectif atteint</t>
  </si>
  <si>
    <t>RECO ENVOYEES IMMO NEUF</t>
  </si>
  <si>
    <t>Ratio Performance / objectif quinzaine</t>
  </si>
  <si>
    <t>Total points IMMO NEUF avec bonus</t>
  </si>
  <si>
    <t>RAC ENVOYES AU MIDDLE</t>
  </si>
  <si>
    <t>1 point par semaine</t>
  </si>
  <si>
    <t>2 points par quinzaine</t>
  </si>
  <si>
    <t>Nombre de point COTISATION si atteinte 100%</t>
  </si>
  <si>
    <t>% de l'objectif cotisation</t>
  </si>
  <si>
    <t>Performance / objectif</t>
  </si>
  <si>
    <t>Perfomance / objectif</t>
  </si>
  <si>
    <t>Bonus meilleure perfomance catégorie quinzaine</t>
  </si>
  <si>
    <t>Total points RAC ENVOYES avec bonus</t>
  </si>
  <si>
    <t xml:space="preserve">Bonus meilleure performance catégorie </t>
  </si>
  <si>
    <t>REPORT</t>
  </si>
  <si>
    <t>TOTAUX</t>
  </si>
  <si>
    <t>R + PID</t>
  </si>
  <si>
    <t>Nombre de points CAPTATION</t>
  </si>
  <si>
    <t>Nombre de points R+ PID</t>
  </si>
  <si>
    <t>Nombre de points RDV PIEP face à face</t>
  </si>
  <si>
    <t>Nombre de points COTISATION si atteinte 100%</t>
  </si>
  <si>
    <t>Nombre de points CAPTATION semaine</t>
  </si>
  <si>
    <t>Nombre de points R+ PID semaine</t>
  </si>
  <si>
    <t>Nombre de points RDV PIEP face à face semaine</t>
  </si>
  <si>
    <t>Nombre de points COTISATION semaine si atteinte 100%</t>
  </si>
  <si>
    <t xml:space="preserve">REPORT </t>
  </si>
  <si>
    <t>MOYENNE</t>
  </si>
  <si>
    <t>Du 2 au 8 Mai - semaine 18</t>
  </si>
  <si>
    <t>Du 9 au 15 Mai - semaine 19</t>
  </si>
  <si>
    <r>
      <rPr>
        <b/>
        <sz val="20"/>
        <color rgb="FFE76DFB"/>
        <rFont val="Calibri"/>
        <family val="2"/>
        <scheme val="minor"/>
      </rPr>
      <t>BONUS SEMAINE 18 + 19</t>
    </r>
    <r>
      <rPr>
        <sz val="20"/>
        <color theme="0" tint="-4.9989318521683403E-2"/>
        <rFont val="Calibri"/>
        <family val="2"/>
        <scheme val="minor"/>
      </rPr>
      <t xml:space="preserve">
Meilleure performance dans chaque catégorie</t>
    </r>
  </si>
  <si>
    <t>Résultats SEMAINE 18</t>
  </si>
  <si>
    <t>Résultats SEMAINE 19</t>
  </si>
  <si>
    <t>% de l'objectif cotisation SEMAINE 18</t>
  </si>
  <si>
    <t>% de l'objectif cotisation SEMAINE 19</t>
  </si>
  <si>
    <t>SEMAINE 18 + 19</t>
  </si>
  <si>
    <t>Nombre points semaine 18</t>
  </si>
  <si>
    <t>Nombre points semaine 19</t>
  </si>
  <si>
    <t>Cumul point semaine 18 + 19</t>
  </si>
  <si>
    <t>Cumulé semaine 18 + 19 avec bonus</t>
  </si>
  <si>
    <t>Cumul points semaine 18 + 19</t>
  </si>
  <si>
    <t>Cumul points  semaine 18 + 19</t>
  </si>
  <si>
    <t>Nombre de points quinzaine semaines 18 + 19 si objectif atteint</t>
  </si>
  <si>
    <t>TOTAUX cumulés semaine 18 + 19 avec bonus</t>
  </si>
  <si>
    <t>Du 16 au 22 Mai - semaine 20</t>
  </si>
  <si>
    <t>Report semaines 18 + 19 avec bonus</t>
  </si>
  <si>
    <t>Total cumulé depuis le 2 Mai</t>
  </si>
  <si>
    <t>Du 23 au 29 Mai - semaine 21</t>
  </si>
  <si>
    <r>
      <rPr>
        <b/>
        <sz val="20"/>
        <color rgb="FFE76DFB"/>
        <rFont val="Calibri"/>
        <family val="2"/>
        <scheme val="minor"/>
      </rPr>
      <t>BONUS SEMAINE 20+21</t>
    </r>
    <r>
      <rPr>
        <sz val="20"/>
        <color theme="0" tint="-4.9989318521683403E-2"/>
        <rFont val="Calibri"/>
        <family val="2"/>
        <scheme val="minor"/>
      </rPr>
      <t xml:space="preserve">
Meilleure performance dans chaque catégorie</t>
    </r>
  </si>
  <si>
    <t>Résultats SEMAINE 20</t>
  </si>
  <si>
    <t>Résultats SEMAINE 21</t>
  </si>
  <si>
    <t>% de l'objectif cotisation SEMAINE 20</t>
  </si>
  <si>
    <t>% de l'objectif cotisation SEMAINE 21</t>
  </si>
  <si>
    <t>SEMAINE 20 + 21</t>
  </si>
  <si>
    <t>REPORT DU 15 MAI</t>
  </si>
  <si>
    <t>CUMUL DEPUIS LE 2 MAI</t>
  </si>
  <si>
    <t>TOTAUX cumulés semaine 20 + 21 avec bonus</t>
  </si>
  <si>
    <t>Nombre de points quinzaine semaines 20 + 21 si objectif atteint</t>
  </si>
  <si>
    <t>Cumulé semaine 20 + 21 avec bonus</t>
  </si>
  <si>
    <t>Cumul points  semaine 20 + 21</t>
  </si>
  <si>
    <t>Nombre points semaine 21</t>
  </si>
  <si>
    <t>Nombre points semaine 20</t>
  </si>
  <si>
    <t>Cumul points semaine 20 + 21</t>
  </si>
  <si>
    <t>Cumul point semaine 20 + 21</t>
  </si>
  <si>
    <t>Du 30 Mai au 5 Juin - semaine 22</t>
  </si>
  <si>
    <t>Du 6 au 12 Juin - semaine 23</t>
  </si>
  <si>
    <t>Report cumulé au 29 Mai</t>
  </si>
  <si>
    <t>Résultats SEMAINE 22</t>
  </si>
  <si>
    <t>Résultats SEMAINE 23</t>
  </si>
  <si>
    <r>
      <rPr>
        <b/>
        <sz val="20"/>
        <color rgb="FFE76DFB"/>
        <rFont val="Calibri"/>
        <family val="2"/>
        <scheme val="minor"/>
      </rPr>
      <t>BONUS SEMAINE 22+23</t>
    </r>
    <r>
      <rPr>
        <sz val="20"/>
        <color theme="0" tint="-4.9989318521683403E-2"/>
        <rFont val="Calibri"/>
        <family val="2"/>
        <scheme val="minor"/>
      </rPr>
      <t xml:space="preserve">
Meilleure performance dans chaque catégorie</t>
    </r>
  </si>
  <si>
    <t>% de l'objectif cotisation SEMAINE 22</t>
  </si>
  <si>
    <t>% de l'objectif cotisation SEMAINE 23</t>
  </si>
  <si>
    <t>SEMAINE 22+23</t>
  </si>
  <si>
    <t>Nombre points semaine 22</t>
  </si>
  <si>
    <t>Nombre points semaine 23</t>
  </si>
  <si>
    <t>Cumul point semaine 22+23</t>
  </si>
  <si>
    <t>Cumulé semaine 22 + 23 avec bonus</t>
  </si>
  <si>
    <t>Cumul points semaine 22 + 23</t>
  </si>
  <si>
    <t>Cumul points  semaine 22 + 23</t>
  </si>
  <si>
    <t>Nombre de points quinzaine semaines 22 + 23 si objectif atteint</t>
  </si>
  <si>
    <t>TOTAUX cumulés semaine 22 + 23 avec bonus</t>
  </si>
  <si>
    <t>REPORT DU 29 MAI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</si>
</sst>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%"/>
  </numFmts>
  <fonts count="19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26"/>
      <color theme="0" tint="-4.9989318521683403E-2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36"/>
      <color theme="0" tint="-4.9989318521683403E-2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20"/>
      <color theme="0" tint="-4.9989318521683403E-2"/>
      <name val="Calibri"/>
      <family val="2"/>
      <scheme val="minor"/>
    </font>
    <font>
      <b/>
      <sz val="20"/>
      <color rgb="FFE76DFB"/>
      <name val="Calibri"/>
      <family val="2"/>
      <scheme val="minor"/>
    </font>
    <font>
      <b/>
      <sz val="11"/>
      <color rgb="FFFE345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</font>
    <font>
      <b/>
      <sz val="12"/>
      <name val="Calibri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DBFCD8"/>
        <bgColor indexed="64"/>
      </patternFill>
    </fill>
    <fill>
      <patternFill patternType="solid">
        <fgColor rgb="FFFBFCC4"/>
        <bgColor indexed="64"/>
      </patternFill>
    </fill>
    <fill>
      <patternFill patternType="solid">
        <fgColor rgb="FFFBE5A7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ADF9BA"/>
        <bgColor indexed="64"/>
      </patternFill>
    </fill>
    <fill>
      <patternFill patternType="solid">
        <fgColor rgb="FF1AEE3D"/>
        <bgColor indexed="64"/>
      </patternFill>
    </fill>
    <fill>
      <patternFill patternType="solid">
        <fgColor rgb="FFE8DAFE"/>
        <bgColor indexed="64"/>
      </patternFill>
    </fill>
    <fill>
      <patternFill patternType="solid">
        <fgColor rgb="FFE76DFB"/>
        <bgColor indexed="64"/>
      </patternFill>
    </fill>
    <fill>
      <patternFill patternType="solid">
        <fgColor rgb="FFFC969D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C2CBFE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C2FDFE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E3451"/>
        <bgColor indexed="64"/>
      </patternFill>
    </fill>
    <fill>
      <patternFill patternType="solid">
        <fgColor theme="9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auto="1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7" fillId="0" borderId="0"/>
  </cellStyleXfs>
  <cellXfs count="193">
    <xf numFmtId="0" fontId="0" fillId="0" borderId="0" xfId="0"/>
    <xf numFmtId="164" fontId="0" fillId="0" borderId="0" xfId="0" applyNumberFormat="1"/>
    <xf numFmtId="0" fontId="0" fillId="4" borderId="1" xfId="0" applyFill="1" applyBorder="1" applyAlignment="1">
      <alignment horizontal="center" vertical="center" wrapText="1"/>
    </xf>
    <xf numFmtId="0" fontId="0" fillId="4" borderId="1" xfId="0" applyFill="1" applyBorder="1"/>
    <xf numFmtId="9" fontId="0" fillId="4" borderId="1" xfId="0" applyNumberFormat="1" applyFill="1" applyBorder="1"/>
    <xf numFmtId="0" fontId="0" fillId="6" borderId="1" xfId="0" applyFill="1" applyBorder="1" applyAlignment="1">
      <alignment horizontal="center" vertical="center" wrapText="1"/>
    </xf>
    <xf numFmtId="164" fontId="0" fillId="6" borderId="1" xfId="0" applyNumberFormat="1" applyFill="1" applyBorder="1"/>
    <xf numFmtId="0" fontId="0" fillId="2" borderId="3" xfId="0" applyFill="1" applyBorder="1" applyAlignment="1">
      <alignment horizontal="center"/>
    </xf>
    <xf numFmtId="0" fontId="0" fillId="5" borderId="3" xfId="0" applyFill="1" applyBorder="1" applyAlignment="1">
      <alignment horizontal="center" vertical="center"/>
    </xf>
    <xf numFmtId="0" fontId="0" fillId="5" borderId="3" xfId="0" applyFill="1" applyBorder="1"/>
    <xf numFmtId="0" fontId="0" fillId="0" borderId="5" xfId="0" applyBorder="1"/>
    <xf numFmtId="0" fontId="0" fillId="9" borderId="1" xfId="0" applyFill="1" applyBorder="1" applyAlignment="1">
      <alignment horizontal="center" vertical="center" wrapText="1"/>
    </xf>
    <xf numFmtId="0" fontId="0" fillId="9" borderId="1" xfId="0" applyFill="1" applyBorder="1"/>
    <xf numFmtId="0" fontId="0" fillId="9" borderId="3" xfId="0" applyFill="1" applyBorder="1"/>
    <xf numFmtId="0" fontId="0" fillId="7" borderId="2" xfId="0" applyFill="1" applyBorder="1" applyAlignment="1">
      <alignment horizontal="center"/>
    </xf>
    <xf numFmtId="0" fontId="0" fillId="7" borderId="3" xfId="0" applyFill="1" applyBorder="1" applyAlignment="1">
      <alignment horizontal="center"/>
    </xf>
    <xf numFmtId="0" fontId="0" fillId="7" borderId="6" xfId="0" applyFill="1" applyBorder="1" applyAlignment="1">
      <alignment horizontal="center"/>
    </xf>
    <xf numFmtId="0" fontId="0" fillId="11" borderId="1" xfId="0" applyFill="1" applyBorder="1" applyAlignment="1">
      <alignment horizontal="center" vertical="center" wrapText="1"/>
    </xf>
    <xf numFmtId="0" fontId="0" fillId="11" borderId="1" xfId="0" applyFill="1" applyBorder="1"/>
    <xf numFmtId="10" fontId="0" fillId="11" borderId="1" xfId="0" applyNumberFormat="1" applyFill="1" applyBorder="1"/>
    <xf numFmtId="0" fontId="0" fillId="0" borderId="5" xfId="0" applyFill="1" applyBorder="1"/>
    <xf numFmtId="0" fontId="0" fillId="0" borderId="0" xfId="0" applyFill="1" applyBorder="1"/>
    <xf numFmtId="9" fontId="0" fillId="0" borderId="5" xfId="0" applyNumberFormat="1" applyFill="1" applyBorder="1"/>
    <xf numFmtId="0" fontId="2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/>
    </xf>
    <xf numFmtId="0" fontId="0" fillId="0" borderId="0" xfId="0" applyFill="1" applyBorder="1" applyAlignment="1">
      <alignment horizontal="center" vertical="center" wrapText="1"/>
    </xf>
    <xf numFmtId="0" fontId="4" fillId="9" borderId="3" xfId="0" applyFont="1" applyFill="1" applyBorder="1" applyAlignment="1">
      <alignment horizontal="center" vertical="center" wrapText="1"/>
    </xf>
    <xf numFmtId="0" fontId="4" fillId="11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2" fillId="8" borderId="0" xfId="0" applyFont="1" applyFill="1" applyBorder="1" applyAlignment="1">
      <alignment horizontal="center" vertical="center"/>
    </xf>
    <xf numFmtId="0" fontId="5" fillId="13" borderId="1" xfId="0" applyFont="1" applyFill="1" applyBorder="1" applyAlignment="1">
      <alignment horizontal="center" vertical="center" wrapText="1"/>
    </xf>
    <xf numFmtId="0" fontId="0" fillId="14" borderId="0" xfId="0" applyFill="1" applyBorder="1" applyAlignment="1">
      <alignment horizontal="center"/>
    </xf>
    <xf numFmtId="0" fontId="4" fillId="9" borderId="1" xfId="0" applyFont="1" applyFill="1" applyBorder="1" applyAlignment="1">
      <alignment horizontal="center" vertical="center" wrapText="1"/>
    </xf>
    <xf numFmtId="0" fontId="8" fillId="14" borderId="0" xfId="0" applyFont="1" applyFill="1" applyBorder="1" applyAlignment="1">
      <alignment horizontal="center" vertical="center"/>
    </xf>
    <xf numFmtId="0" fontId="0" fillId="0" borderId="0" xfId="0" applyBorder="1"/>
    <xf numFmtId="0" fontId="7" fillId="4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7" fillId="9" borderId="3" xfId="0" applyFont="1" applyFill="1" applyBorder="1" applyAlignment="1">
      <alignment horizontal="center" vertical="center" wrapText="1"/>
    </xf>
    <xf numFmtId="0" fontId="7" fillId="11" borderId="1" xfId="0" applyFont="1" applyFill="1" applyBorder="1" applyAlignment="1">
      <alignment horizontal="center" vertical="center" wrapText="1"/>
    </xf>
    <xf numFmtId="0" fontId="4" fillId="16" borderId="1" xfId="0" applyFont="1" applyFill="1" applyBorder="1" applyAlignment="1">
      <alignment horizontal="center" vertical="center" wrapText="1"/>
    </xf>
    <xf numFmtId="0" fontId="0" fillId="16" borderId="1" xfId="0" applyFill="1" applyBorder="1"/>
    <xf numFmtId="0" fontId="0" fillId="5" borderId="1" xfId="0" applyFill="1" applyBorder="1"/>
    <xf numFmtId="0" fontId="7" fillId="16" borderId="1" xfId="0" applyFont="1" applyFill="1" applyBorder="1" applyAlignment="1">
      <alignment horizontal="center" vertical="center" wrapText="1"/>
    </xf>
    <xf numFmtId="0" fontId="5" fillId="16" borderId="1" xfId="0" applyFont="1" applyFill="1" applyBorder="1" applyAlignment="1">
      <alignment horizontal="center" vertical="center" wrapText="1"/>
    </xf>
    <xf numFmtId="0" fontId="4" fillId="18" borderId="1" xfId="0" applyFont="1" applyFill="1" applyBorder="1" applyAlignment="1">
      <alignment horizontal="center" vertical="center" wrapText="1"/>
    </xf>
    <xf numFmtId="0" fontId="0" fillId="18" borderId="1" xfId="0" applyFill="1" applyBorder="1"/>
    <xf numFmtId="0" fontId="5" fillId="18" borderId="1" xfId="0" applyFont="1" applyFill="1" applyBorder="1" applyAlignment="1">
      <alignment horizontal="center" vertical="center" wrapText="1"/>
    </xf>
    <xf numFmtId="0" fontId="4" fillId="4" borderId="1" xfId="0" applyFont="1" applyFill="1" applyBorder="1"/>
    <xf numFmtId="0" fontId="4" fillId="9" borderId="3" xfId="0" applyFont="1" applyFill="1" applyBorder="1"/>
    <xf numFmtId="0" fontId="4" fillId="11" borderId="1" xfId="0" applyFont="1" applyFill="1" applyBorder="1"/>
    <xf numFmtId="0" fontId="4" fillId="16" borderId="1" xfId="0" applyFont="1" applyFill="1" applyBorder="1"/>
    <xf numFmtId="0" fontId="4" fillId="18" borderId="1" xfId="0" applyFont="1" applyFill="1" applyBorder="1"/>
    <xf numFmtId="0" fontId="7" fillId="18" borderId="1" xfId="0" applyFont="1" applyFill="1" applyBorder="1" applyAlignment="1">
      <alignment horizontal="center" vertical="center" wrapText="1"/>
    </xf>
    <xf numFmtId="1" fontId="5" fillId="13" borderId="1" xfId="0" applyNumberFormat="1" applyFont="1" applyFill="1" applyBorder="1"/>
    <xf numFmtId="0" fontId="0" fillId="20" borderId="1" xfId="0" applyFill="1" applyBorder="1" applyAlignment="1">
      <alignment horizontal="center" vertical="center" wrapText="1"/>
    </xf>
    <xf numFmtId="0" fontId="0" fillId="20" borderId="1" xfId="0" applyFill="1" applyBorder="1"/>
    <xf numFmtId="0" fontId="0" fillId="21" borderId="1" xfId="0" applyFill="1" applyBorder="1"/>
    <xf numFmtId="0" fontId="0" fillId="21" borderId="1" xfId="0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/>
    </xf>
    <xf numFmtId="0" fontId="4" fillId="14" borderId="0" xfId="0" applyFont="1" applyFill="1" applyBorder="1" applyAlignment="1">
      <alignment horizontal="center"/>
    </xf>
    <xf numFmtId="0" fontId="4" fillId="19" borderId="1" xfId="0" applyFont="1" applyFill="1" applyBorder="1" applyAlignment="1">
      <alignment horizontal="center"/>
    </xf>
    <xf numFmtId="0" fontId="4" fillId="21" borderId="1" xfId="0" applyFont="1" applyFill="1" applyBorder="1" applyAlignment="1">
      <alignment horizontal="center" vertical="center"/>
    </xf>
    <xf numFmtId="0" fontId="8" fillId="14" borderId="1" xfId="0" applyFont="1" applyFill="1" applyBorder="1" applyAlignment="1">
      <alignment horizontal="center" vertical="center"/>
    </xf>
    <xf numFmtId="0" fontId="10" fillId="21" borderId="1" xfId="0" applyFont="1" applyFill="1" applyBorder="1" applyAlignment="1">
      <alignment horizontal="center" vertical="center" wrapText="1"/>
    </xf>
    <xf numFmtId="0" fontId="8" fillId="19" borderId="1" xfId="0" applyFont="1" applyFill="1" applyBorder="1" applyAlignment="1">
      <alignment horizontal="center" vertical="center" wrapText="1"/>
    </xf>
    <xf numFmtId="0" fontId="5" fillId="22" borderId="1" xfId="0" applyFont="1" applyFill="1" applyBorder="1" applyAlignment="1">
      <alignment horizontal="center" vertical="center" wrapText="1"/>
    </xf>
    <xf numFmtId="1" fontId="5" fillId="22" borderId="1" xfId="0" applyNumberFormat="1" applyFont="1" applyFill="1" applyBorder="1"/>
    <xf numFmtId="0" fontId="0" fillId="7" borderId="3" xfId="0" applyFill="1" applyBorder="1" applyAlignment="1">
      <alignment horizontal="center"/>
    </xf>
    <xf numFmtId="0" fontId="0" fillId="7" borderId="6" xfId="0" applyFill="1" applyBorder="1" applyAlignment="1">
      <alignment horizontal="center"/>
    </xf>
    <xf numFmtId="0" fontId="0" fillId="7" borderId="2" xfId="0" applyFill="1" applyBorder="1" applyAlignment="1">
      <alignment horizontal="center"/>
    </xf>
    <xf numFmtId="0" fontId="2" fillId="8" borderId="0" xfId="0" applyFont="1" applyFill="1" applyBorder="1" applyAlignment="1">
      <alignment horizontal="center" vertical="center"/>
    </xf>
    <xf numFmtId="9" fontId="0" fillId="6" borderId="1" xfId="0" applyNumberFormat="1" applyFill="1" applyBorder="1"/>
    <xf numFmtId="1" fontId="0" fillId="21" borderId="1" xfId="0" applyNumberFormat="1" applyFill="1" applyBorder="1"/>
    <xf numFmtId="0" fontId="0" fillId="4" borderId="1" xfId="0" applyNumberFormat="1" applyFill="1" applyBorder="1"/>
    <xf numFmtId="1" fontId="0" fillId="6" borderId="1" xfId="0" applyNumberFormat="1" applyFill="1" applyBorder="1"/>
    <xf numFmtId="1" fontId="11" fillId="21" borderId="1" xfId="0" applyNumberFormat="1" applyFont="1" applyFill="1" applyBorder="1"/>
    <xf numFmtId="165" fontId="0" fillId="4" borderId="1" xfId="0" applyNumberFormat="1" applyFill="1" applyBorder="1"/>
    <xf numFmtId="165" fontId="0" fillId="6" borderId="1" xfId="0" applyNumberFormat="1" applyFill="1" applyBorder="1"/>
    <xf numFmtId="165" fontId="6" fillId="4" borderId="1" xfId="0" applyNumberFormat="1" applyFont="1" applyFill="1" applyBorder="1"/>
    <xf numFmtId="0" fontId="2" fillId="8" borderId="0" xfId="0" applyFont="1" applyFill="1" applyBorder="1" applyAlignment="1">
      <alignment horizontal="center" vertical="center"/>
    </xf>
    <xf numFmtId="0" fontId="7" fillId="4" borderId="1" xfId="0" applyFont="1" applyFill="1" applyBorder="1"/>
    <xf numFmtId="1" fontId="7" fillId="6" borderId="1" xfId="0" applyNumberFormat="1" applyFont="1" applyFill="1" applyBorder="1"/>
    <xf numFmtId="0" fontId="7" fillId="11" borderId="1" xfId="0" applyFont="1" applyFill="1" applyBorder="1"/>
    <xf numFmtId="0" fontId="7" fillId="9" borderId="3" xfId="0" applyFont="1" applyFill="1" applyBorder="1"/>
    <xf numFmtId="0" fontId="0" fillId="9" borderId="3" xfId="0" applyFill="1" applyBorder="1" applyAlignment="1">
      <alignment horizontal="center" vertical="center" wrapText="1"/>
    </xf>
    <xf numFmtId="9" fontId="4" fillId="4" borderId="1" xfId="0" applyNumberFormat="1" applyFont="1" applyFill="1" applyBorder="1"/>
    <xf numFmtId="10" fontId="4" fillId="11" borderId="1" xfId="0" applyNumberFormat="1" applyFont="1" applyFill="1" applyBorder="1"/>
    <xf numFmtId="0" fontId="14" fillId="4" borderId="1" xfId="0" applyFont="1" applyFill="1" applyBorder="1"/>
    <xf numFmtId="0" fontId="14" fillId="9" borderId="3" xfId="0" applyFont="1" applyFill="1" applyBorder="1"/>
    <xf numFmtId="0" fontId="14" fillId="11" borderId="1" xfId="0" applyFont="1" applyFill="1" applyBorder="1"/>
    <xf numFmtId="165" fontId="4" fillId="6" borderId="1" xfId="0" applyNumberFormat="1" applyFont="1" applyFill="1" applyBorder="1"/>
    <xf numFmtId="165" fontId="0" fillId="11" borderId="1" xfId="0" applyNumberFormat="1" applyFill="1" applyBorder="1"/>
    <xf numFmtId="165" fontId="4" fillId="11" borderId="1" xfId="0" applyNumberFormat="1" applyFont="1" applyFill="1" applyBorder="1"/>
    <xf numFmtId="1" fontId="4" fillId="6" borderId="1" xfId="0" applyNumberFormat="1" applyFont="1" applyFill="1" applyBorder="1"/>
    <xf numFmtId="2" fontId="4" fillId="18" borderId="1" xfId="0" applyNumberFormat="1" applyFont="1" applyFill="1" applyBorder="1"/>
    <xf numFmtId="0" fontId="7" fillId="18" borderId="1" xfId="0" applyFont="1" applyFill="1" applyBorder="1"/>
    <xf numFmtId="2" fontId="0" fillId="18" borderId="1" xfId="0" applyNumberFormat="1" applyFill="1" applyBorder="1"/>
    <xf numFmtId="165" fontId="5" fillId="6" borderId="1" xfId="0" applyNumberFormat="1" applyFont="1" applyFill="1" applyBorder="1"/>
    <xf numFmtId="0" fontId="15" fillId="4" borderId="1" xfId="0" applyFont="1" applyFill="1" applyBorder="1"/>
    <xf numFmtId="164" fontId="4" fillId="16" borderId="1" xfId="0" applyNumberFormat="1" applyFont="1" applyFill="1" applyBorder="1"/>
    <xf numFmtId="0" fontId="7" fillId="16" borderId="1" xfId="0" applyFont="1" applyFill="1" applyBorder="1"/>
    <xf numFmtId="164" fontId="0" fillId="16" borderId="1" xfId="0" applyNumberFormat="1" applyFill="1" applyBorder="1"/>
    <xf numFmtId="1" fontId="1" fillId="21" borderId="1" xfId="0" applyNumberFormat="1" applyFont="1" applyFill="1" applyBorder="1"/>
    <xf numFmtId="0" fontId="1" fillId="21" borderId="1" xfId="0" applyFont="1" applyFill="1" applyBorder="1"/>
    <xf numFmtId="165" fontId="0" fillId="0" borderId="5" xfId="0" applyNumberFormat="1" applyBorder="1"/>
    <xf numFmtId="164" fontId="4" fillId="9" borderId="3" xfId="0" applyNumberFormat="1" applyFont="1" applyFill="1" applyBorder="1"/>
    <xf numFmtId="164" fontId="4" fillId="18" borderId="1" xfId="0" applyNumberFormat="1" applyFont="1" applyFill="1" applyBorder="1"/>
    <xf numFmtId="164" fontId="0" fillId="18" borderId="1" xfId="0" applyNumberFormat="1" applyFill="1" applyBorder="1"/>
    <xf numFmtId="0" fontId="16" fillId="4" borderId="1" xfId="0" applyFont="1" applyFill="1" applyBorder="1"/>
    <xf numFmtId="1" fontId="16" fillId="6" borderId="1" xfId="0" applyNumberFormat="1" applyFont="1" applyFill="1" applyBorder="1"/>
    <xf numFmtId="0" fontId="16" fillId="9" borderId="3" xfId="0" applyFont="1" applyFill="1" applyBorder="1"/>
    <xf numFmtId="0" fontId="16" fillId="11" borderId="1" xfId="0" applyFont="1" applyFill="1" applyBorder="1"/>
    <xf numFmtId="1" fontId="0" fillId="11" borderId="1" xfId="0" applyNumberFormat="1" applyFill="1" applyBorder="1"/>
    <xf numFmtId="0" fontId="5" fillId="9" borderId="3" xfId="0" applyFont="1" applyFill="1" applyBorder="1"/>
    <xf numFmtId="165" fontId="5" fillId="11" borderId="1" xfId="0" applyNumberFormat="1" applyFont="1" applyFill="1" applyBorder="1"/>
    <xf numFmtId="9" fontId="5" fillId="4" borderId="1" xfId="0" applyNumberFormat="1" applyFont="1" applyFill="1" applyBorder="1"/>
    <xf numFmtId="2" fontId="18" fillId="18" borderId="1" xfId="0" applyNumberFormat="1" applyFont="1" applyFill="1" applyBorder="1"/>
    <xf numFmtId="164" fontId="5" fillId="16" borderId="1" xfId="0" applyNumberFormat="1" applyFont="1" applyFill="1" applyBorder="1"/>
    <xf numFmtId="0" fontId="6" fillId="9" borderId="3" xfId="0" applyFont="1" applyFill="1" applyBorder="1"/>
    <xf numFmtId="1" fontId="6" fillId="6" borderId="1" xfId="0" applyNumberFormat="1" applyFont="1" applyFill="1" applyBorder="1"/>
    <xf numFmtId="1" fontId="5" fillId="6" borderId="1" xfId="0" applyNumberFormat="1" applyFont="1" applyFill="1" applyBorder="1"/>
    <xf numFmtId="0" fontId="5" fillId="4" borderId="1" xfId="0" applyFont="1" applyFill="1" applyBorder="1"/>
    <xf numFmtId="0" fontId="18" fillId="9" borderId="3" xfId="0" applyFont="1" applyFill="1" applyBorder="1"/>
    <xf numFmtId="1" fontId="18" fillId="6" borderId="1" xfId="0" applyNumberFormat="1" applyFont="1" applyFill="1" applyBorder="1"/>
    <xf numFmtId="0" fontId="6" fillId="11" borderId="1" xfId="0" applyFont="1" applyFill="1" applyBorder="1"/>
    <xf numFmtId="0" fontId="5" fillId="11" borderId="1" xfId="0" applyFont="1" applyFill="1" applyBorder="1"/>
    <xf numFmtId="0" fontId="18" fillId="11" borderId="1" xfId="0" applyFont="1" applyFill="1" applyBorder="1"/>
    <xf numFmtId="0" fontId="5" fillId="16" borderId="1" xfId="0" applyFont="1" applyFill="1" applyBorder="1"/>
    <xf numFmtId="0" fontId="5" fillId="18" borderId="1" xfId="0" applyFont="1" applyFill="1" applyBorder="1"/>
    <xf numFmtId="2" fontId="6" fillId="18" borderId="1" xfId="0" applyNumberFormat="1" applyFont="1" applyFill="1" applyBorder="1"/>
    <xf numFmtId="0" fontId="18" fillId="18" borderId="1" xfId="0" applyFont="1" applyFill="1" applyBorder="1"/>
    <xf numFmtId="164" fontId="5" fillId="9" borderId="3" xfId="0" applyNumberFormat="1" applyFont="1" applyFill="1" applyBorder="1"/>
    <xf numFmtId="10" fontId="5" fillId="11" borderId="1" xfId="0" applyNumberFormat="1" applyFont="1" applyFill="1" applyBorder="1"/>
    <xf numFmtId="164" fontId="18" fillId="16" borderId="1" xfId="0" applyNumberFormat="1" applyFont="1" applyFill="1" applyBorder="1"/>
    <xf numFmtId="164" fontId="18" fillId="18" borderId="1" xfId="0" applyNumberFormat="1" applyFont="1" applyFill="1" applyBorder="1"/>
    <xf numFmtId="9" fontId="7" fillId="4" borderId="1" xfId="0" applyNumberFormat="1" applyFont="1" applyFill="1" applyBorder="1"/>
    <xf numFmtId="165" fontId="7" fillId="6" borderId="1" xfId="0" applyNumberFormat="1" applyFont="1" applyFill="1" applyBorder="1"/>
    <xf numFmtId="165" fontId="7" fillId="11" borderId="1" xfId="0" applyNumberFormat="1" applyFont="1" applyFill="1" applyBorder="1"/>
    <xf numFmtId="164" fontId="7" fillId="16" borderId="1" xfId="0" applyNumberFormat="1" applyFont="1" applyFill="1" applyBorder="1"/>
    <xf numFmtId="2" fontId="7" fillId="18" borderId="1" xfId="0" applyNumberFormat="1" applyFont="1" applyFill="1" applyBorder="1"/>
    <xf numFmtId="164" fontId="6" fillId="16" borderId="1" xfId="0" applyNumberFormat="1" applyFont="1" applyFill="1" applyBorder="1"/>
    <xf numFmtId="164" fontId="7" fillId="9" borderId="3" xfId="0" applyNumberFormat="1" applyFont="1" applyFill="1" applyBorder="1"/>
    <xf numFmtId="10" fontId="7" fillId="11" borderId="1" xfId="0" applyNumberFormat="1" applyFont="1" applyFill="1" applyBorder="1"/>
    <xf numFmtId="164" fontId="7" fillId="18" borderId="1" xfId="0" applyNumberFormat="1" applyFont="1" applyFill="1" applyBorder="1"/>
    <xf numFmtId="164" fontId="5" fillId="18" borderId="1" xfId="0" applyNumberFormat="1" applyFont="1" applyFill="1" applyBorder="1"/>
    <xf numFmtId="0" fontId="0" fillId="3" borderId="4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7" borderId="3" xfId="0" applyFill="1" applyBorder="1" applyAlignment="1">
      <alignment horizontal="center"/>
    </xf>
    <xf numFmtId="0" fontId="0" fillId="7" borderId="6" xfId="0" applyFill="1" applyBorder="1" applyAlignment="1">
      <alignment horizontal="center"/>
    </xf>
    <xf numFmtId="0" fontId="0" fillId="7" borderId="2" xfId="0" applyFill="1" applyBorder="1" applyAlignment="1">
      <alignment horizontal="center"/>
    </xf>
    <xf numFmtId="0" fontId="0" fillId="10" borderId="3" xfId="0" applyFill="1" applyBorder="1" applyAlignment="1">
      <alignment horizontal="center"/>
    </xf>
    <xf numFmtId="0" fontId="0" fillId="10" borderId="6" xfId="0" applyFill="1" applyBorder="1" applyAlignment="1">
      <alignment horizontal="center"/>
    </xf>
    <xf numFmtId="0" fontId="0" fillId="12" borderId="1" xfId="0" applyFill="1" applyBorder="1" applyAlignment="1">
      <alignment horizontal="center"/>
    </xf>
    <xf numFmtId="0" fontId="2" fillId="8" borderId="8" xfId="0" applyFont="1" applyFill="1" applyBorder="1" applyAlignment="1">
      <alignment horizontal="center" vertical="center"/>
    </xf>
    <xf numFmtId="0" fontId="2" fillId="8" borderId="0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15" borderId="9" xfId="0" applyFont="1" applyFill="1" applyBorder="1" applyAlignment="1">
      <alignment horizontal="center"/>
    </xf>
    <xf numFmtId="0" fontId="3" fillId="15" borderId="7" xfId="0" applyFont="1" applyFill="1" applyBorder="1" applyAlignment="1">
      <alignment horizontal="center"/>
    </xf>
    <xf numFmtId="0" fontId="5" fillId="17" borderId="7" xfId="0" applyFont="1" applyFill="1" applyBorder="1" applyAlignment="1">
      <alignment horizontal="center"/>
    </xf>
    <xf numFmtId="0" fontId="1" fillId="15" borderId="3" xfId="0" applyFont="1" applyFill="1" applyBorder="1" applyAlignment="1">
      <alignment horizontal="center"/>
    </xf>
    <xf numFmtId="0" fontId="1" fillId="15" borderId="6" xfId="0" applyFont="1" applyFill="1" applyBorder="1" applyAlignment="1">
      <alignment horizontal="center"/>
    </xf>
    <xf numFmtId="0" fontId="1" fillId="15" borderId="2" xfId="0" applyFont="1" applyFill="1" applyBorder="1" applyAlignment="1">
      <alignment horizontal="center"/>
    </xf>
    <xf numFmtId="0" fontId="6" fillId="17" borderId="3" xfId="0" applyFont="1" applyFill="1" applyBorder="1" applyAlignment="1">
      <alignment horizontal="center"/>
    </xf>
    <xf numFmtId="0" fontId="6" fillId="17" borderId="6" xfId="0" applyFont="1" applyFill="1" applyBorder="1" applyAlignment="1">
      <alignment horizontal="center"/>
    </xf>
    <xf numFmtId="0" fontId="6" fillId="17" borderId="2" xfId="0" applyFont="1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2" xfId="0" applyFill="1" applyBorder="1" applyAlignment="1">
      <alignment horizontal="center"/>
    </xf>
    <xf numFmtId="0" fontId="0" fillId="10" borderId="2" xfId="0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7" borderId="3" xfId="0" applyFont="1" applyFill="1" applyBorder="1" applyAlignment="1">
      <alignment horizontal="center"/>
    </xf>
    <xf numFmtId="0" fontId="4" fillId="7" borderId="6" xfId="0" applyFont="1" applyFill="1" applyBorder="1" applyAlignment="1">
      <alignment horizontal="center"/>
    </xf>
    <xf numFmtId="0" fontId="4" fillId="7" borderId="2" xfId="0" applyFont="1" applyFill="1" applyBorder="1" applyAlignment="1">
      <alignment horizontal="center"/>
    </xf>
    <xf numFmtId="0" fontId="4" fillId="10" borderId="3" xfId="0" applyFont="1" applyFill="1" applyBorder="1" applyAlignment="1">
      <alignment horizontal="center"/>
    </xf>
    <xf numFmtId="0" fontId="4" fillId="10" borderId="6" xfId="0" applyFont="1" applyFill="1" applyBorder="1" applyAlignment="1">
      <alignment horizontal="center"/>
    </xf>
    <xf numFmtId="0" fontId="4" fillId="12" borderId="1" xfId="0" applyFont="1" applyFill="1" applyBorder="1" applyAlignment="1">
      <alignment horizontal="center"/>
    </xf>
    <xf numFmtId="0" fontId="0" fillId="12" borderId="6" xfId="0" applyFill="1" applyBorder="1" applyAlignment="1">
      <alignment horizontal="center"/>
    </xf>
    <xf numFmtId="0" fontId="12" fillId="8" borderId="8" xfId="0" applyFont="1" applyFill="1" applyBorder="1" applyAlignment="1">
      <alignment horizontal="center" vertical="center" wrapText="1"/>
    </xf>
    <xf numFmtId="0" fontId="12" fillId="8" borderId="0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9" fillId="8" borderId="0" xfId="0" applyFont="1" applyFill="1" applyBorder="1" applyAlignment="1">
      <alignment horizontal="center" vertical="center"/>
    </xf>
    <xf numFmtId="0" fontId="8" fillId="15" borderId="9" xfId="0" applyFont="1" applyFill="1" applyBorder="1" applyAlignment="1">
      <alignment horizontal="center" vertical="center"/>
    </xf>
    <xf numFmtId="0" fontId="8" fillId="15" borderId="7" xfId="0" applyFont="1" applyFill="1" applyBorder="1" applyAlignment="1">
      <alignment horizontal="center" vertical="center"/>
    </xf>
    <xf numFmtId="0" fontId="8" fillId="17" borderId="7" xfId="0" applyFont="1" applyFill="1" applyBorder="1" applyAlignment="1">
      <alignment horizontal="center" vertical="center"/>
    </xf>
    <xf numFmtId="0" fontId="8" fillId="10" borderId="6" xfId="0" applyFont="1" applyFill="1" applyBorder="1" applyAlignment="1">
      <alignment horizontal="center" vertical="center"/>
    </xf>
    <xf numFmtId="0" fontId="8" fillId="12" borderId="1" xfId="0" applyFont="1" applyFill="1" applyBorder="1" applyAlignment="1">
      <alignment horizontal="center" vertical="center"/>
    </xf>
    <xf numFmtId="0" fontId="8" fillId="7" borderId="1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/>
    </xf>
    <xf numFmtId="0" fontId="11" fillId="15" borderId="9" xfId="0" applyFont="1" applyFill="1" applyBorder="1" applyAlignment="1">
      <alignment horizontal="center" vertical="center"/>
    </xf>
    <xf numFmtId="0" fontId="11" fillId="15" borderId="7" xfId="0" applyFont="1" applyFill="1" applyBorder="1" applyAlignment="1">
      <alignment horizontal="center" vertical="center"/>
    </xf>
  </cellXfs>
  <cellStyles count="2">
    <cellStyle name="Normal" xfId="0" builtinId="0"/>
    <cellStyle name="Normal 2" xfId="1" xr:uid="{3503EFDC-E876-4107-A70C-3B52BC536C19}"/>
  </cellStyles>
  <dxfs count="0"/>
  <tableStyles count="0" defaultTableStyle="TableStyleMedium2" defaultPivotStyle="PivotStyleLight16"/>
  <colors>
    <mruColors>
      <color rgb="FFFE3451"/>
      <color rgb="FFE76DFB"/>
      <color rgb="FFC2FDFE"/>
      <color rgb="FFC2CBFE"/>
      <color rgb="FF0000FF"/>
      <color rgb="FFFC969D"/>
      <color rgb="FFFF898C"/>
      <color rgb="FFE8DAFE"/>
      <color rgb="FFFFCCFF"/>
      <color rgb="FF1AEE3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Lallement Leslie" id="{F25F55FA-3F44-46F9-8742-21A844335F22}" userId="S::lallement@csf.asso.fr::964707d5-76d8-450d-8cc3-a17a41ee75f5" providerId="AD"/>
</personList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T3" dT="2022-02-25T13:41:13.92" personId="{F25F55FA-3F44-46F9-8742-21A844335F22}" id="{BE33738C-6772-4C4D-8DB8-ABBCA4A1EBD2}">
    <text>Nombre de points semaine à copier dans onglet semaine 10 + 11 avec bonus</text>
  </threadedComment>
</ThreadedComments>
</file>

<file path=xl/threadedComments/threadedComment10.xml><?xml version="1.0" encoding="utf-8"?>
<ThreadedComments xmlns="http://schemas.microsoft.com/office/spreadsheetml/2018/threadedcomments" xmlns:x="http://schemas.openxmlformats.org/spreadsheetml/2006/main">
  <threadedComment ref="AH3" dT="2022-02-25T13:44:49.78" personId="{F25F55FA-3F44-46F9-8742-21A844335F22}" id="{17DE6EA4-24B3-4427-99AA-1AC2F1914DF0}">
    <text>Cumulé depuis le 07/03 à coller dans onglet 4 au 10 avril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Z4" dT="2022-02-25T13:39:45.97" personId="{F25F55FA-3F44-46F9-8742-21A844335F22}" id="{F8328BC6-2B7D-421A-8E14-EA1A2B093AD6}">
    <text>Nombre de points semaine 
à copier dans onglet 
semaine 10 + 11 avec bonus
et ratios performance sur objectif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AF3" dT="2022-02-25T13:43:01.22" personId="{F25F55FA-3F44-46F9-8742-21A844335F22}" id="{B6766B2A-27D7-4E7E-97C5-11F0E5C45BEF}">
    <text>Report semaines 10 + 11 avec bonus dans onglet 21 ou 27 mars</text>
  </threadedComment>
</ThreadedComments>
</file>

<file path=xl/threadedComments/threadedComment4.xml><?xml version="1.0" encoding="utf-8"?>
<ThreadedComments xmlns="http://schemas.microsoft.com/office/spreadsheetml/2018/threadedcomments" xmlns:x="http://schemas.openxmlformats.org/spreadsheetml/2006/main">
  <threadedComment ref="W4" dT="2022-02-25T13:40:36.42" personId="{F25F55FA-3F44-46F9-8742-21A844335F22}" id="{5F6C83C1-EA57-41B2-8C25-7A78DE610BC9}">
    <text>Nombre de points semaine 
à copier dans onglet 
semaine 12 + 13 avec bonus
et ratios performance sur objectif</text>
  </threadedComment>
</ThreadedComments>
</file>

<file path=xl/threadedComments/threadedComment5.xml><?xml version="1.0" encoding="utf-8"?>
<ThreadedComments xmlns="http://schemas.microsoft.com/office/spreadsheetml/2018/threadedcomments" xmlns:x="http://schemas.openxmlformats.org/spreadsheetml/2006/main">
  <threadedComment ref="Z4" dT="2022-02-25T13:39:45.97" personId="{F25F55FA-3F44-46F9-8742-21A844335F22}" id="{8E4F1128-A10E-4EAC-ABE9-F268B96CC8A0}">
    <text>Nombre de points semaine 
à copier dans onglet 
semaine 10 + 11 avec bonus
et ratios performance sur objectif</text>
  </threadedComment>
</ThreadedComments>
</file>

<file path=xl/threadedComments/threadedComment6.xml><?xml version="1.0" encoding="utf-8"?>
<ThreadedComments xmlns="http://schemas.microsoft.com/office/spreadsheetml/2018/threadedcomments" xmlns:x="http://schemas.openxmlformats.org/spreadsheetml/2006/main">
  <threadedComment ref="AH3" dT="2022-02-25T13:44:49.78" personId="{F25F55FA-3F44-46F9-8742-21A844335F22}" id="{2543C7EE-2932-42A5-9FCA-8EDCCB8B1F34}">
    <text>Cumulé depuis le 07/03 à coller dans onglet 4 au 10 avril</text>
  </threadedComment>
</ThreadedComments>
</file>

<file path=xl/threadedComments/threadedComment7.xml><?xml version="1.0" encoding="utf-8"?>
<ThreadedComments xmlns="http://schemas.microsoft.com/office/spreadsheetml/2018/threadedcomments" xmlns:x="http://schemas.openxmlformats.org/spreadsheetml/2006/main">
  <threadedComment ref="Q3" dT="2022-02-25T13:45:14.56" personId="{F25F55FA-3F44-46F9-8742-21A844335F22}" id="{B5C227E7-787C-4E2E-B8AB-99DF767C56DC}">
    <text>Nombre de points semaine à copier dans onglet semaine 12 + 13 avec bonus - 
Voir semaine pro si on remet à jour le nombre d'ETP</text>
  </threadedComment>
</ThreadedComments>
</file>

<file path=xl/threadedComments/threadedComment8.xml><?xml version="1.0" encoding="utf-8"?>
<ThreadedComments xmlns="http://schemas.microsoft.com/office/spreadsheetml/2018/threadedcomments" xmlns:x="http://schemas.openxmlformats.org/spreadsheetml/2006/main">
  <threadedComment ref="W4" dT="2022-02-25T13:40:36.42" personId="{F25F55FA-3F44-46F9-8742-21A844335F22}" id="{FEBB674A-8DD8-432F-A750-5698792EB2E7}">
    <text>Nombre de points semaine 
à copier dans onglet 
semaine 14 + 15 avec bonus
et ratios performance sur objectif</text>
  </threadedComment>
</ThreadedComments>
</file>

<file path=xl/threadedComments/threadedComment9.xml><?xml version="1.0" encoding="utf-8"?>
<ThreadedComments xmlns="http://schemas.microsoft.com/office/spreadsheetml/2018/threadedcomments" xmlns:x="http://schemas.openxmlformats.org/spreadsheetml/2006/main">
  <threadedComment ref="Z4" dT="2022-02-25T13:39:45.97" personId="{F25F55FA-3F44-46F9-8742-21A844335F22}" id="{386F63B3-8823-4990-992B-6B92F226475A}">
    <text>Nombre de points semaine 
à copier dans onglet 
semaine 10 + 11 avec bonus
et ratios performance sur objectif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0.bin"/><Relationship Id="rId4" Type="http://schemas.microsoft.com/office/2017/10/relationships/threadedComment" Target="../threadedComments/threadedComment8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1.bin"/><Relationship Id="rId4" Type="http://schemas.microsoft.com/office/2017/10/relationships/threadedComment" Target="../threadedComments/threadedComment9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2.bin"/><Relationship Id="rId4" Type="http://schemas.microsoft.com/office/2017/10/relationships/threadedComment" Target="../threadedComments/threadedComment10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Relationship Id="rId4" Type="http://schemas.microsoft.com/office/2017/10/relationships/threadedComment" Target="../threadedComments/threadedComment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Relationship Id="rId4" Type="http://schemas.microsoft.com/office/2017/10/relationships/threadedComment" Target="../threadedComments/threadedComment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Relationship Id="rId4" Type="http://schemas.microsoft.com/office/2017/10/relationships/threadedComment" Target="../threadedComments/threadedComment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7.bin"/><Relationship Id="rId4" Type="http://schemas.microsoft.com/office/2017/10/relationships/threadedComment" Target="../threadedComments/threadedComment5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8.bin"/><Relationship Id="rId4" Type="http://schemas.microsoft.com/office/2017/10/relationships/threadedComment" Target="../threadedComments/threadedComment6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9.bin"/><Relationship Id="rId4" Type="http://schemas.microsoft.com/office/2017/10/relationships/threadedComment" Target="../threadedComments/threadedComment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D1BDAC-28AD-4B90-8336-9C8B6F0DD500}">
  <sheetPr codeName="Feuil1"/>
  <dimension ref="A1:T34"/>
  <sheetViews>
    <sheetView zoomScale="80" zoomScaleNormal="80" workbookViewId="0">
      <selection activeCell="B4" sqref="B4:B32"/>
    </sheetView>
  </sheetViews>
  <sheetFormatPr baseColWidth="10" defaultRowHeight="14.4" x14ac:dyDescent="0.3"/>
  <cols>
    <col min="1" max="1" width="14.88671875" customWidth="1"/>
    <col min="2" max="2" width="15.21875" customWidth="1"/>
    <col min="3" max="3" width="12.109375" customWidth="1"/>
    <col min="4" max="4" width="11.33203125" customWidth="1"/>
    <col min="5" max="5" width="11.21875" customWidth="1"/>
    <col min="6" max="6" width="13" customWidth="1"/>
    <col min="7" max="7" width="12.109375" customWidth="1"/>
    <col min="8" max="8" width="10.109375" customWidth="1"/>
    <col min="9" max="12" width="12.21875" customWidth="1"/>
    <col min="13" max="13" width="11.88671875" customWidth="1"/>
    <col min="14" max="14" width="12.21875" customWidth="1"/>
    <col min="15" max="15" width="5.6640625" style="21" customWidth="1"/>
  </cols>
  <sheetData>
    <row r="1" spans="1:20" ht="47.4" customHeight="1" x14ac:dyDescent="0.3">
      <c r="C1" s="154" t="s">
        <v>73</v>
      </c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23"/>
    </row>
    <row r="2" spans="1:20" x14ac:dyDescent="0.3">
      <c r="B2" s="7" t="s">
        <v>29</v>
      </c>
      <c r="C2" s="146" t="s">
        <v>0</v>
      </c>
      <c r="D2" s="147"/>
      <c r="E2" s="147"/>
      <c r="F2" s="148" t="s">
        <v>62</v>
      </c>
      <c r="G2" s="149"/>
      <c r="H2" s="150"/>
      <c r="I2" s="151" t="s">
        <v>36</v>
      </c>
      <c r="J2" s="152"/>
      <c r="K2" s="152"/>
      <c r="L2" s="153" t="s">
        <v>37</v>
      </c>
      <c r="M2" s="153"/>
      <c r="N2" s="32" t="s">
        <v>38</v>
      </c>
      <c r="O2" s="24"/>
    </row>
    <row r="3" spans="1:20" ht="72" x14ac:dyDescent="0.3">
      <c r="B3" s="8" t="s">
        <v>32</v>
      </c>
      <c r="C3" s="2" t="s">
        <v>31</v>
      </c>
      <c r="D3" s="2" t="s">
        <v>35</v>
      </c>
      <c r="E3" s="29" t="s">
        <v>63</v>
      </c>
      <c r="F3" s="5" t="s">
        <v>31</v>
      </c>
      <c r="G3" s="5" t="s">
        <v>35</v>
      </c>
      <c r="H3" s="28" t="s">
        <v>64</v>
      </c>
      <c r="I3" s="11" t="s">
        <v>34</v>
      </c>
      <c r="J3" s="11" t="s">
        <v>35</v>
      </c>
      <c r="K3" s="26" t="s">
        <v>65</v>
      </c>
      <c r="L3" s="17" t="s">
        <v>54</v>
      </c>
      <c r="M3" s="27" t="s">
        <v>66</v>
      </c>
      <c r="N3" s="31" t="s">
        <v>39</v>
      </c>
      <c r="O3" s="25"/>
    </row>
    <row r="4" spans="1:20" x14ac:dyDescent="0.3">
      <c r="A4" t="s">
        <v>1</v>
      </c>
      <c r="B4" s="9">
        <v>3.2</v>
      </c>
      <c r="C4" s="4">
        <v>0.6</v>
      </c>
      <c r="D4" s="77">
        <v>0.5</v>
      </c>
      <c r="E4" s="3"/>
      <c r="F4" s="72">
        <v>0.25</v>
      </c>
      <c r="G4" s="78">
        <v>0.182</v>
      </c>
      <c r="H4" s="120"/>
      <c r="I4" s="12">
        <v>5</v>
      </c>
      <c r="J4" s="12">
        <v>7.8</v>
      </c>
      <c r="K4" s="89">
        <v>1</v>
      </c>
      <c r="L4" s="92">
        <v>0.67800000000000005</v>
      </c>
      <c r="M4" s="18"/>
      <c r="N4" s="54">
        <f>E4+H4+K4+M4</f>
        <v>1</v>
      </c>
    </row>
    <row r="5" spans="1:20" x14ac:dyDescent="0.3">
      <c r="A5" t="s">
        <v>2</v>
      </c>
      <c r="B5" s="9">
        <v>4</v>
      </c>
      <c r="C5" s="4">
        <v>0.6</v>
      </c>
      <c r="D5" s="77">
        <v>0.63600000000000001</v>
      </c>
      <c r="E5" s="88">
        <v>1</v>
      </c>
      <c r="F5" s="72">
        <v>0.25</v>
      </c>
      <c r="G5" s="78">
        <v>0.14299999999999999</v>
      </c>
      <c r="H5" s="120"/>
      <c r="I5" s="12">
        <v>5</v>
      </c>
      <c r="J5" s="12">
        <v>3.3</v>
      </c>
      <c r="K5" s="89"/>
      <c r="L5" s="92">
        <v>1.4810000000000001</v>
      </c>
      <c r="M5" s="90">
        <v>1</v>
      </c>
      <c r="N5" s="54">
        <f>E5+H5+K5+M5</f>
        <v>2</v>
      </c>
    </row>
    <row r="6" spans="1:20" x14ac:dyDescent="0.3">
      <c r="A6" t="s">
        <v>3</v>
      </c>
      <c r="B6" s="9">
        <v>5.2</v>
      </c>
      <c r="C6" s="4">
        <v>0.6</v>
      </c>
      <c r="D6" s="77">
        <v>0.38500000000000001</v>
      </c>
      <c r="E6" s="3"/>
      <c r="F6" s="72">
        <v>0.25</v>
      </c>
      <c r="G6" s="78">
        <v>0.2</v>
      </c>
      <c r="H6" s="120"/>
      <c r="I6" s="12">
        <v>5</v>
      </c>
      <c r="J6" s="12">
        <v>4.2</v>
      </c>
      <c r="K6" s="13"/>
      <c r="L6" s="92">
        <v>0.5</v>
      </c>
      <c r="M6" s="18"/>
      <c r="N6" s="54">
        <f t="shared" ref="N6:N32" si="0">E6+H6+K6+M6</f>
        <v>0</v>
      </c>
    </row>
    <row r="7" spans="1:20" x14ac:dyDescent="0.3">
      <c r="A7" t="s">
        <v>4</v>
      </c>
      <c r="B7" s="9">
        <v>3.7</v>
      </c>
      <c r="C7" s="4">
        <v>0.6</v>
      </c>
      <c r="D7" s="77">
        <v>0.41699999999999998</v>
      </c>
      <c r="E7" s="3"/>
      <c r="F7" s="72">
        <v>0.25</v>
      </c>
      <c r="G7" s="78">
        <v>0.42899999999999999</v>
      </c>
      <c r="H7" s="110">
        <v>1</v>
      </c>
      <c r="I7" s="12">
        <v>5</v>
      </c>
      <c r="J7" s="12">
        <v>2.2000000000000002</v>
      </c>
      <c r="K7" s="13"/>
      <c r="L7" s="92">
        <v>1.042</v>
      </c>
      <c r="M7" s="112">
        <v>1</v>
      </c>
      <c r="N7" s="54">
        <f t="shared" si="0"/>
        <v>2</v>
      </c>
    </row>
    <row r="8" spans="1:20" x14ac:dyDescent="0.3">
      <c r="A8" t="s">
        <v>5</v>
      </c>
      <c r="B8" s="9">
        <v>5</v>
      </c>
      <c r="C8" s="4">
        <v>0.6</v>
      </c>
      <c r="D8" s="77">
        <v>0.52900000000000003</v>
      </c>
      <c r="E8" s="3"/>
      <c r="F8" s="72">
        <v>0.25</v>
      </c>
      <c r="G8" s="78">
        <v>0.23499999999999999</v>
      </c>
      <c r="H8" s="110"/>
      <c r="I8" s="12">
        <v>5</v>
      </c>
      <c r="J8" s="12">
        <v>6</v>
      </c>
      <c r="K8" s="89">
        <v>1</v>
      </c>
      <c r="L8" s="92">
        <v>0.10100000000000001</v>
      </c>
      <c r="M8" s="18"/>
      <c r="N8" s="54">
        <f t="shared" si="0"/>
        <v>1</v>
      </c>
    </row>
    <row r="9" spans="1:20" x14ac:dyDescent="0.3">
      <c r="A9" t="s">
        <v>6</v>
      </c>
      <c r="B9" s="9">
        <v>3.8</v>
      </c>
      <c r="C9" s="4">
        <v>0.6</v>
      </c>
      <c r="D9" s="77">
        <v>9.0999999999999998E-2</v>
      </c>
      <c r="E9" s="3"/>
      <c r="F9" s="72">
        <v>0.25</v>
      </c>
      <c r="G9" s="78">
        <v>0.1</v>
      </c>
      <c r="H9" s="110"/>
      <c r="I9" s="12">
        <v>5</v>
      </c>
      <c r="J9" s="12">
        <v>4.7</v>
      </c>
      <c r="K9" s="13"/>
      <c r="L9" s="92">
        <v>0.30599999999999999</v>
      </c>
      <c r="M9" s="18"/>
      <c r="N9" s="54">
        <f t="shared" si="0"/>
        <v>0</v>
      </c>
    </row>
    <row r="10" spans="1:20" x14ac:dyDescent="0.3">
      <c r="A10" t="s">
        <v>7</v>
      </c>
      <c r="B10" s="9">
        <v>4</v>
      </c>
      <c r="C10" s="4">
        <v>0.6</v>
      </c>
      <c r="D10" s="79">
        <v>0.6</v>
      </c>
      <c r="E10" s="88">
        <v>1</v>
      </c>
      <c r="F10" s="72">
        <v>0.25</v>
      </c>
      <c r="G10" s="78">
        <v>0.1</v>
      </c>
      <c r="H10" s="110"/>
      <c r="I10" s="12">
        <v>5</v>
      </c>
      <c r="J10" s="12">
        <v>2.5</v>
      </c>
      <c r="K10" s="13"/>
      <c r="L10" s="92">
        <v>1.429</v>
      </c>
      <c r="M10" s="90">
        <v>1</v>
      </c>
      <c r="N10" s="54">
        <f t="shared" si="0"/>
        <v>2</v>
      </c>
    </row>
    <row r="11" spans="1:20" x14ac:dyDescent="0.3">
      <c r="A11" t="s">
        <v>8</v>
      </c>
      <c r="B11" s="9">
        <v>3</v>
      </c>
      <c r="C11" s="4">
        <v>0.6</v>
      </c>
      <c r="D11" s="77">
        <v>0.38500000000000001</v>
      </c>
      <c r="E11" s="3"/>
      <c r="F11" s="72">
        <v>0.25</v>
      </c>
      <c r="G11" s="78">
        <v>8.3000000000000004E-2</v>
      </c>
      <c r="H11" s="110"/>
      <c r="I11" s="12">
        <v>5</v>
      </c>
      <c r="J11" s="12">
        <v>5</v>
      </c>
      <c r="K11" s="111">
        <v>1</v>
      </c>
      <c r="L11" s="92">
        <v>0.313</v>
      </c>
      <c r="M11" s="18"/>
      <c r="N11" s="54">
        <f t="shared" si="0"/>
        <v>1</v>
      </c>
    </row>
    <row r="12" spans="1:20" x14ac:dyDescent="0.3">
      <c r="A12" t="s">
        <v>9</v>
      </c>
      <c r="B12" s="9">
        <v>4</v>
      </c>
      <c r="C12" s="4">
        <v>0.6</v>
      </c>
      <c r="D12" s="77">
        <v>0.2</v>
      </c>
      <c r="E12" s="3"/>
      <c r="F12" s="72">
        <v>0.25</v>
      </c>
      <c r="G12" s="78">
        <v>0.5</v>
      </c>
      <c r="H12" s="110">
        <v>1</v>
      </c>
      <c r="I12" s="12">
        <v>5</v>
      </c>
      <c r="J12" s="12">
        <v>1.5</v>
      </c>
      <c r="K12" s="13"/>
      <c r="L12" s="92">
        <v>0.44400000000000001</v>
      </c>
      <c r="M12" s="18"/>
      <c r="N12" s="54">
        <f t="shared" si="0"/>
        <v>1</v>
      </c>
    </row>
    <row r="13" spans="1:20" x14ac:dyDescent="0.3">
      <c r="A13" t="s">
        <v>10</v>
      </c>
      <c r="B13" s="9">
        <v>3.1</v>
      </c>
      <c r="C13" s="4">
        <v>0.6</v>
      </c>
      <c r="D13" s="77">
        <v>0.29399999999999998</v>
      </c>
      <c r="E13" s="3"/>
      <c r="F13" s="72">
        <v>0.25</v>
      </c>
      <c r="G13" s="78">
        <v>0.5</v>
      </c>
      <c r="H13" s="110">
        <v>1</v>
      </c>
      <c r="I13" s="12">
        <v>5</v>
      </c>
      <c r="J13" s="12">
        <v>5.7</v>
      </c>
      <c r="K13" s="89">
        <v>1</v>
      </c>
      <c r="L13" s="92">
        <v>0.76900000000000002</v>
      </c>
      <c r="M13" s="18"/>
      <c r="N13" s="54">
        <f t="shared" si="0"/>
        <v>2</v>
      </c>
    </row>
    <row r="14" spans="1:20" x14ac:dyDescent="0.3">
      <c r="A14" t="s">
        <v>11</v>
      </c>
      <c r="B14" s="9">
        <v>2.2999999999999998</v>
      </c>
      <c r="C14" s="4">
        <v>0.6</v>
      </c>
      <c r="D14" s="77">
        <v>0.44400000000000001</v>
      </c>
      <c r="E14" s="3"/>
      <c r="F14" s="72">
        <v>0.25</v>
      </c>
      <c r="G14" s="78">
        <v>0.1</v>
      </c>
      <c r="H14" s="110"/>
      <c r="I14" s="12">
        <v>5</v>
      </c>
      <c r="J14" s="12">
        <v>6.1</v>
      </c>
      <c r="K14" s="89">
        <v>1</v>
      </c>
      <c r="L14" s="92">
        <v>0.25600000000000001</v>
      </c>
      <c r="M14" s="90"/>
      <c r="N14" s="54">
        <f t="shared" si="0"/>
        <v>1</v>
      </c>
    </row>
    <row r="15" spans="1:20" x14ac:dyDescent="0.3">
      <c r="A15" t="s">
        <v>12</v>
      </c>
      <c r="B15" s="9">
        <v>4.4000000000000004</v>
      </c>
      <c r="C15" s="4">
        <v>0.6</v>
      </c>
      <c r="D15" s="77">
        <v>0.25</v>
      </c>
      <c r="E15" s="3"/>
      <c r="F15" s="72">
        <v>0.25</v>
      </c>
      <c r="G15" s="78">
        <v>0.25</v>
      </c>
      <c r="H15" s="110">
        <v>1</v>
      </c>
      <c r="I15" s="12">
        <v>5</v>
      </c>
      <c r="J15" s="12">
        <v>3.2</v>
      </c>
      <c r="K15" s="89"/>
      <c r="L15" s="92">
        <v>1.111</v>
      </c>
      <c r="M15" s="90">
        <v>1</v>
      </c>
      <c r="N15" s="54">
        <f t="shared" si="0"/>
        <v>2</v>
      </c>
    </row>
    <row r="16" spans="1:20" x14ac:dyDescent="0.3">
      <c r="A16" t="s">
        <v>13</v>
      </c>
      <c r="B16" s="9">
        <v>5.2</v>
      </c>
      <c r="C16" s="4">
        <v>0.6</v>
      </c>
      <c r="D16" s="77">
        <v>0.26100000000000001</v>
      </c>
      <c r="E16" s="3"/>
      <c r="F16" s="72">
        <v>0.25</v>
      </c>
      <c r="G16" s="78">
        <v>0.21099999999999999</v>
      </c>
      <c r="H16" s="110"/>
      <c r="I16" s="12">
        <v>5</v>
      </c>
      <c r="J16" s="12">
        <v>4.5999999999999996</v>
      </c>
      <c r="K16" s="13"/>
      <c r="L16" s="92">
        <v>0.80600000000000005</v>
      </c>
      <c r="M16" s="18"/>
      <c r="N16" s="54">
        <f t="shared" si="0"/>
        <v>0</v>
      </c>
    </row>
    <row r="17" spans="1:14" x14ac:dyDescent="0.3">
      <c r="A17" t="s">
        <v>14</v>
      </c>
      <c r="B17" s="9">
        <v>6.6</v>
      </c>
      <c r="C17" s="4">
        <v>0.6</v>
      </c>
      <c r="D17" s="77">
        <v>0.88</v>
      </c>
      <c r="E17" s="109">
        <v>1</v>
      </c>
      <c r="F17" s="72">
        <v>0.25</v>
      </c>
      <c r="G17" s="78">
        <v>0.16</v>
      </c>
      <c r="H17" s="110"/>
      <c r="I17" s="12">
        <v>5</v>
      </c>
      <c r="J17" s="12">
        <v>3.4</v>
      </c>
      <c r="K17" s="89"/>
      <c r="L17" s="92">
        <v>0.13700000000000001</v>
      </c>
      <c r="M17" s="18"/>
      <c r="N17" s="54">
        <f t="shared" si="0"/>
        <v>1</v>
      </c>
    </row>
    <row r="18" spans="1:14" x14ac:dyDescent="0.3">
      <c r="A18" t="s">
        <v>15</v>
      </c>
      <c r="B18" s="9">
        <v>4</v>
      </c>
      <c r="C18" s="4">
        <v>0.6</v>
      </c>
      <c r="D18" s="77">
        <v>0.53300000000000003</v>
      </c>
      <c r="E18" s="109"/>
      <c r="F18" s="72">
        <v>0.25</v>
      </c>
      <c r="G18" s="78">
        <v>7.6999999999999999E-2</v>
      </c>
      <c r="H18" s="110"/>
      <c r="I18" s="12">
        <v>5</v>
      </c>
      <c r="J18" s="12">
        <v>5</v>
      </c>
      <c r="K18" s="111">
        <v>1</v>
      </c>
      <c r="L18" s="92">
        <v>1</v>
      </c>
      <c r="M18" s="112">
        <v>1</v>
      </c>
      <c r="N18" s="54">
        <f t="shared" si="0"/>
        <v>2</v>
      </c>
    </row>
    <row r="19" spans="1:14" x14ac:dyDescent="0.3">
      <c r="A19" t="s">
        <v>16</v>
      </c>
      <c r="B19" s="9">
        <v>2.8</v>
      </c>
      <c r="C19" s="4">
        <v>0.6</v>
      </c>
      <c r="D19" s="77">
        <v>0.54500000000000004</v>
      </c>
      <c r="E19" s="109"/>
      <c r="F19" s="72">
        <v>0.25</v>
      </c>
      <c r="G19" s="78">
        <v>0.5</v>
      </c>
      <c r="H19" s="110">
        <v>1</v>
      </c>
      <c r="I19" s="12">
        <v>5</v>
      </c>
      <c r="J19" s="12">
        <v>3.6</v>
      </c>
      <c r="K19" s="111"/>
      <c r="L19" s="92">
        <v>1.304</v>
      </c>
      <c r="M19" s="112">
        <v>1</v>
      </c>
      <c r="N19" s="54">
        <f t="shared" si="0"/>
        <v>2</v>
      </c>
    </row>
    <row r="20" spans="1:14" x14ac:dyDescent="0.3">
      <c r="A20" t="s">
        <v>17</v>
      </c>
      <c r="B20" s="9">
        <v>6</v>
      </c>
      <c r="C20" s="4">
        <v>0.6</v>
      </c>
      <c r="D20" s="77">
        <v>0.61099999999999999</v>
      </c>
      <c r="E20" s="109">
        <v>1</v>
      </c>
      <c r="F20" s="72">
        <v>0.25</v>
      </c>
      <c r="G20" s="78">
        <v>0.2</v>
      </c>
      <c r="H20" s="110"/>
      <c r="I20" s="12">
        <v>5</v>
      </c>
      <c r="J20" s="12">
        <v>3.7</v>
      </c>
      <c r="K20" s="111"/>
      <c r="L20" s="92">
        <v>0.214</v>
      </c>
      <c r="M20" s="90"/>
      <c r="N20" s="54">
        <f t="shared" si="0"/>
        <v>1</v>
      </c>
    </row>
    <row r="21" spans="1:14" x14ac:dyDescent="0.3">
      <c r="A21" t="s">
        <v>18</v>
      </c>
      <c r="B21" s="9">
        <v>3.5</v>
      </c>
      <c r="C21" s="4">
        <v>0.6</v>
      </c>
      <c r="D21" s="77">
        <v>0.71399999999999997</v>
      </c>
      <c r="E21" s="109">
        <v>1</v>
      </c>
      <c r="F21" s="72">
        <v>0.25</v>
      </c>
      <c r="G21" s="78">
        <v>0.5</v>
      </c>
      <c r="H21" s="110">
        <v>1</v>
      </c>
      <c r="I21" s="12">
        <v>5</v>
      </c>
      <c r="J21" s="12">
        <v>5.4</v>
      </c>
      <c r="K21" s="111">
        <v>1</v>
      </c>
      <c r="L21" s="92">
        <v>0.875</v>
      </c>
      <c r="M21" s="90"/>
      <c r="N21" s="54">
        <f t="shared" si="0"/>
        <v>3</v>
      </c>
    </row>
    <row r="22" spans="1:14" x14ac:dyDescent="0.3">
      <c r="A22" t="s">
        <v>19</v>
      </c>
      <c r="B22" s="9">
        <v>4.8</v>
      </c>
      <c r="C22" s="4">
        <v>0.6</v>
      </c>
      <c r="D22" s="77">
        <v>0.5</v>
      </c>
      <c r="E22" s="3"/>
      <c r="F22" s="72">
        <v>0.25</v>
      </c>
      <c r="G22" s="78">
        <v>0</v>
      </c>
      <c r="H22" s="110"/>
      <c r="I22" s="12">
        <v>5</v>
      </c>
      <c r="J22" s="12">
        <v>4</v>
      </c>
      <c r="K22" s="111"/>
      <c r="L22" s="92">
        <v>0.58799999999999997</v>
      </c>
      <c r="M22" s="90"/>
      <c r="N22" s="54">
        <f t="shared" si="0"/>
        <v>0</v>
      </c>
    </row>
    <row r="23" spans="1:14" x14ac:dyDescent="0.3">
      <c r="A23" t="s">
        <v>20</v>
      </c>
      <c r="B23" s="9">
        <v>11</v>
      </c>
      <c r="C23" s="4">
        <v>0.6</v>
      </c>
      <c r="D23" s="77">
        <v>0.36</v>
      </c>
      <c r="E23" s="3"/>
      <c r="F23" s="72">
        <v>0.25</v>
      </c>
      <c r="G23" s="78">
        <v>0.26300000000000001</v>
      </c>
      <c r="H23" s="110">
        <v>1</v>
      </c>
      <c r="I23" s="12">
        <v>5</v>
      </c>
      <c r="J23" s="12">
        <v>3</v>
      </c>
      <c r="K23" s="111"/>
      <c r="L23" s="92">
        <v>0.29899999999999999</v>
      </c>
      <c r="M23" s="18"/>
      <c r="N23" s="54">
        <f t="shared" si="0"/>
        <v>1</v>
      </c>
    </row>
    <row r="24" spans="1:14" x14ac:dyDescent="0.3">
      <c r="A24" t="s">
        <v>21</v>
      </c>
      <c r="B24" s="9">
        <v>3</v>
      </c>
      <c r="C24" s="4">
        <v>0.6</v>
      </c>
      <c r="D24" s="77">
        <v>0.6</v>
      </c>
      <c r="E24" s="88">
        <v>1</v>
      </c>
      <c r="F24" s="72">
        <v>0.25</v>
      </c>
      <c r="G24" s="78">
        <v>0.16700000000000001</v>
      </c>
      <c r="H24" s="110"/>
      <c r="I24" s="12">
        <v>5</v>
      </c>
      <c r="J24" s="12">
        <v>5.3</v>
      </c>
      <c r="K24" s="84">
        <v>1</v>
      </c>
      <c r="L24" s="92">
        <v>1.915</v>
      </c>
      <c r="M24" s="90">
        <v>1</v>
      </c>
      <c r="N24" s="54">
        <f>E24+H24+K24+M24</f>
        <v>3</v>
      </c>
    </row>
    <row r="25" spans="1:14" x14ac:dyDescent="0.3">
      <c r="A25" t="s">
        <v>22</v>
      </c>
      <c r="B25" s="9">
        <v>3</v>
      </c>
      <c r="C25" s="4">
        <v>0.6</v>
      </c>
      <c r="D25" s="77">
        <v>0.85699999999999998</v>
      </c>
      <c r="E25" s="109">
        <v>1</v>
      </c>
      <c r="F25" s="72">
        <v>0.25</v>
      </c>
      <c r="G25" s="78">
        <v>0.33300000000000002</v>
      </c>
      <c r="H25" s="110">
        <v>1</v>
      </c>
      <c r="I25" s="12">
        <v>5</v>
      </c>
      <c r="J25" s="12">
        <v>1.7</v>
      </c>
      <c r="K25" s="84"/>
      <c r="L25" s="92">
        <v>1.25</v>
      </c>
      <c r="M25" s="90">
        <v>1</v>
      </c>
      <c r="N25" s="54">
        <f t="shared" si="0"/>
        <v>3</v>
      </c>
    </row>
    <row r="26" spans="1:14" x14ac:dyDescent="0.3">
      <c r="A26" t="s">
        <v>23</v>
      </c>
      <c r="B26" s="9">
        <v>5.8</v>
      </c>
      <c r="C26" s="4">
        <v>0.6</v>
      </c>
      <c r="D26" s="77">
        <v>0.48599999999999999</v>
      </c>
      <c r="E26" s="3"/>
      <c r="F26" s="72">
        <v>0.25</v>
      </c>
      <c r="G26" s="78">
        <v>0.28599999999999998</v>
      </c>
      <c r="H26" s="110">
        <v>1</v>
      </c>
      <c r="I26" s="12">
        <v>5</v>
      </c>
      <c r="J26" s="12">
        <v>5</v>
      </c>
      <c r="K26" s="111">
        <v>1</v>
      </c>
      <c r="L26" s="92">
        <v>1.2370000000000001</v>
      </c>
      <c r="M26" s="112">
        <v>1</v>
      </c>
      <c r="N26" s="54">
        <f t="shared" si="0"/>
        <v>3</v>
      </c>
    </row>
    <row r="27" spans="1:14" x14ac:dyDescent="0.3">
      <c r="A27" t="s">
        <v>24</v>
      </c>
      <c r="B27" s="9">
        <v>2.9</v>
      </c>
      <c r="C27" s="4">
        <v>0.6</v>
      </c>
      <c r="D27" s="77">
        <v>0.5</v>
      </c>
      <c r="E27" s="3"/>
      <c r="F27" s="72">
        <v>0.25</v>
      </c>
      <c r="G27" s="78">
        <v>0.111</v>
      </c>
      <c r="H27" s="110"/>
      <c r="I27" s="12">
        <v>5</v>
      </c>
      <c r="J27" s="12">
        <v>5</v>
      </c>
      <c r="K27" s="111">
        <v>1</v>
      </c>
      <c r="L27" s="92">
        <v>1.724</v>
      </c>
      <c r="M27" s="112">
        <v>1</v>
      </c>
      <c r="N27" s="54">
        <f t="shared" si="0"/>
        <v>2</v>
      </c>
    </row>
    <row r="28" spans="1:14" x14ac:dyDescent="0.3">
      <c r="A28" t="s">
        <v>25</v>
      </c>
      <c r="B28" s="9">
        <v>3</v>
      </c>
      <c r="C28" s="4">
        <v>0.6</v>
      </c>
      <c r="D28" s="77">
        <v>0.55600000000000005</v>
      </c>
      <c r="E28" s="3"/>
      <c r="F28" s="72">
        <v>0.25</v>
      </c>
      <c r="G28" s="78">
        <v>0.2</v>
      </c>
      <c r="H28" s="110"/>
      <c r="I28" s="12">
        <v>5</v>
      </c>
      <c r="J28" s="12">
        <v>2.7</v>
      </c>
      <c r="K28" s="111"/>
      <c r="L28" s="92">
        <v>1.1539999999999999</v>
      </c>
      <c r="M28" s="83">
        <v>1</v>
      </c>
      <c r="N28" s="54">
        <f t="shared" si="0"/>
        <v>1</v>
      </c>
    </row>
    <row r="29" spans="1:14" x14ac:dyDescent="0.3">
      <c r="A29" t="s">
        <v>30</v>
      </c>
      <c r="B29" s="9">
        <v>4</v>
      </c>
      <c r="C29" s="4">
        <v>0.6</v>
      </c>
      <c r="D29" s="77">
        <v>0.36399999999999999</v>
      </c>
      <c r="E29" s="3"/>
      <c r="F29" s="72">
        <v>0.25</v>
      </c>
      <c r="G29" s="78">
        <v>0.33300000000000002</v>
      </c>
      <c r="H29" s="110">
        <v>1</v>
      </c>
      <c r="I29" s="12">
        <v>5</v>
      </c>
      <c r="J29" s="12">
        <v>3.8</v>
      </c>
      <c r="K29" s="111"/>
      <c r="L29" s="92">
        <v>0.94599999999999995</v>
      </c>
      <c r="M29" s="112"/>
      <c r="N29" s="54">
        <f t="shared" si="0"/>
        <v>1</v>
      </c>
    </row>
    <row r="30" spans="1:14" x14ac:dyDescent="0.3">
      <c r="A30" t="s">
        <v>26</v>
      </c>
      <c r="B30" s="9">
        <v>5.6</v>
      </c>
      <c r="C30" s="4">
        <v>0.6</v>
      </c>
      <c r="D30" s="77">
        <v>0.5</v>
      </c>
      <c r="E30" s="3"/>
      <c r="F30" s="72">
        <v>0.25</v>
      </c>
      <c r="G30" s="78">
        <v>0.308</v>
      </c>
      <c r="H30" s="110">
        <v>1</v>
      </c>
      <c r="I30" s="12">
        <v>5</v>
      </c>
      <c r="J30" s="12">
        <v>5.2</v>
      </c>
      <c r="K30" s="111">
        <v>1</v>
      </c>
      <c r="L30" s="92">
        <v>0.93799999999999994</v>
      </c>
      <c r="M30" s="112"/>
      <c r="N30" s="54">
        <f t="shared" si="0"/>
        <v>2</v>
      </c>
    </row>
    <row r="31" spans="1:14" x14ac:dyDescent="0.3">
      <c r="A31" t="s">
        <v>27</v>
      </c>
      <c r="B31" s="9">
        <v>6</v>
      </c>
      <c r="C31" s="4">
        <v>0.6</v>
      </c>
      <c r="D31" s="77">
        <v>0.45500000000000002</v>
      </c>
      <c r="E31" s="3"/>
      <c r="F31" s="72">
        <v>0.25</v>
      </c>
      <c r="G31" s="78">
        <v>0</v>
      </c>
      <c r="H31" s="120"/>
      <c r="I31" s="12">
        <v>5</v>
      </c>
      <c r="J31" s="12">
        <v>4.8</v>
      </c>
      <c r="K31" s="84"/>
      <c r="L31" s="92">
        <v>1.038</v>
      </c>
      <c r="M31" s="112">
        <v>1</v>
      </c>
      <c r="N31" s="54">
        <f t="shared" si="0"/>
        <v>1</v>
      </c>
    </row>
    <row r="32" spans="1:14" x14ac:dyDescent="0.3">
      <c r="A32" t="s">
        <v>28</v>
      </c>
      <c r="B32" s="9">
        <v>1.7</v>
      </c>
      <c r="C32" s="4">
        <v>0.6</v>
      </c>
      <c r="D32" s="77">
        <v>0.33300000000000002</v>
      </c>
      <c r="E32" s="3"/>
      <c r="F32" s="72">
        <v>0.25</v>
      </c>
      <c r="G32" s="78">
        <v>0.125</v>
      </c>
      <c r="H32" s="120"/>
      <c r="I32" s="12">
        <v>5</v>
      </c>
      <c r="J32" s="12">
        <v>7.1</v>
      </c>
      <c r="K32" s="111">
        <v>1</v>
      </c>
      <c r="L32" s="92">
        <v>0.6</v>
      </c>
      <c r="M32" s="18"/>
      <c r="N32" s="54">
        <f t="shared" si="0"/>
        <v>1</v>
      </c>
    </row>
    <row r="33" spans="1:14" ht="15" thickBot="1" x14ac:dyDescent="0.35">
      <c r="A33" t="s">
        <v>33</v>
      </c>
      <c r="B33" s="9">
        <f>SUM(B4:B32)</f>
        <v>124.60000000000001</v>
      </c>
      <c r="C33" s="22"/>
      <c r="D33" s="20"/>
      <c r="E33" s="20"/>
      <c r="F33" s="10"/>
      <c r="G33" s="10"/>
      <c r="H33" s="10"/>
      <c r="I33" s="20"/>
      <c r="J33" s="21"/>
      <c r="K33" s="21"/>
      <c r="L33" s="21"/>
      <c r="M33" s="21"/>
      <c r="N33" s="21"/>
    </row>
    <row r="34" spans="1:14" ht="15" thickTop="1" x14ac:dyDescent="0.3">
      <c r="F34" s="1"/>
      <c r="G34" s="1"/>
      <c r="H34" s="1"/>
    </row>
  </sheetData>
  <mergeCells count="5">
    <mergeCell ref="C2:E2"/>
    <mergeCell ref="F2:H2"/>
    <mergeCell ref="I2:K2"/>
    <mergeCell ref="L2:M2"/>
    <mergeCell ref="C1:N1"/>
  </mergeCells>
  <pageMargins left="0.25" right="0.25" top="0.75" bottom="0.75" header="0.3" footer="0.3"/>
  <pageSetup paperSize="8" orientation="landscape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73AD7-CA80-4EA8-8F74-569C967838D1}">
  <sheetPr codeName="Feuil10">
    <pageSetUpPr fitToPage="1"/>
  </sheetPr>
  <dimension ref="A1:W35"/>
  <sheetViews>
    <sheetView zoomScale="70" zoomScaleNormal="70" workbookViewId="0">
      <selection activeCell="T5" sqref="T5:T33"/>
    </sheetView>
  </sheetViews>
  <sheetFormatPr baseColWidth="10" defaultRowHeight="14.4" x14ac:dyDescent="0.3"/>
  <cols>
    <col min="1" max="1" width="14.88671875" customWidth="1"/>
    <col min="2" max="2" width="15.21875" customWidth="1"/>
    <col min="3" max="3" width="12.109375" customWidth="1"/>
    <col min="4" max="4" width="11.33203125" customWidth="1"/>
    <col min="5" max="5" width="11.21875" customWidth="1"/>
    <col min="6" max="6" width="13" customWidth="1"/>
    <col min="7" max="7" width="12.109375" customWidth="1"/>
    <col min="8" max="8" width="12.44140625" customWidth="1"/>
    <col min="9" max="10" width="12.21875" customWidth="1"/>
    <col min="11" max="11" width="12.109375" customWidth="1"/>
    <col min="12" max="12" width="12.21875" customWidth="1"/>
    <col min="13" max="13" width="13.33203125" customWidth="1"/>
    <col min="14" max="21" width="12.21875" customWidth="1"/>
    <col min="22" max="22" width="5.6640625" style="21" customWidth="1"/>
  </cols>
  <sheetData>
    <row r="1" spans="1:23" ht="47.4" customHeight="1" x14ac:dyDescent="0.3">
      <c r="C1" s="154" t="s">
        <v>110</v>
      </c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5"/>
      <c r="P1" s="155"/>
      <c r="Q1" s="155"/>
      <c r="R1" s="155"/>
      <c r="S1" s="155"/>
      <c r="T1" s="155"/>
      <c r="U1" s="71"/>
      <c r="V1" s="23"/>
    </row>
    <row r="2" spans="1:23" x14ac:dyDescent="0.3">
      <c r="B2" s="156" t="s">
        <v>29</v>
      </c>
      <c r="C2" s="171" t="s">
        <v>0</v>
      </c>
      <c r="D2" s="172"/>
      <c r="E2" s="172"/>
      <c r="F2" s="173" t="s">
        <v>62</v>
      </c>
      <c r="G2" s="174"/>
      <c r="H2" s="175"/>
      <c r="I2" s="176" t="s">
        <v>36</v>
      </c>
      <c r="J2" s="177"/>
      <c r="K2" s="177"/>
      <c r="L2" s="178" t="s">
        <v>37</v>
      </c>
      <c r="M2" s="178"/>
      <c r="N2" s="157" t="s">
        <v>47</v>
      </c>
      <c r="O2" s="158"/>
      <c r="P2" s="158"/>
      <c r="Q2" s="158"/>
      <c r="R2" s="159" t="s">
        <v>50</v>
      </c>
      <c r="S2" s="159"/>
      <c r="T2" s="159"/>
      <c r="U2" s="159"/>
      <c r="V2" s="24"/>
    </row>
    <row r="3" spans="1:23" x14ac:dyDescent="0.3">
      <c r="B3" s="156"/>
      <c r="C3" s="166" t="s">
        <v>51</v>
      </c>
      <c r="D3" s="166"/>
      <c r="E3" s="167"/>
      <c r="F3" s="68"/>
      <c r="G3" s="69" t="s">
        <v>51</v>
      </c>
      <c r="H3" s="70"/>
      <c r="I3" s="151" t="s">
        <v>51</v>
      </c>
      <c r="J3" s="152"/>
      <c r="K3" s="170"/>
      <c r="L3" s="168" t="s">
        <v>51</v>
      </c>
      <c r="M3" s="169"/>
      <c r="N3" s="160" t="s">
        <v>52</v>
      </c>
      <c r="O3" s="161"/>
      <c r="P3" s="161"/>
      <c r="Q3" s="162"/>
      <c r="R3" s="163" t="s">
        <v>52</v>
      </c>
      <c r="S3" s="164"/>
      <c r="T3" s="164"/>
      <c r="U3" s="165"/>
      <c r="V3" s="24"/>
    </row>
    <row r="4" spans="1:23" ht="72" x14ac:dyDescent="0.3">
      <c r="B4" s="8" t="s">
        <v>32</v>
      </c>
      <c r="C4" s="2" t="s">
        <v>31</v>
      </c>
      <c r="D4" s="2" t="s">
        <v>35</v>
      </c>
      <c r="E4" s="29" t="s">
        <v>67</v>
      </c>
      <c r="F4" s="5" t="s">
        <v>31</v>
      </c>
      <c r="G4" s="5" t="s">
        <v>35</v>
      </c>
      <c r="H4" s="28" t="s">
        <v>68</v>
      </c>
      <c r="I4" s="11" t="s">
        <v>34</v>
      </c>
      <c r="J4" s="11" t="s">
        <v>35</v>
      </c>
      <c r="K4" s="26" t="s">
        <v>69</v>
      </c>
      <c r="L4" s="17" t="s">
        <v>54</v>
      </c>
      <c r="M4" s="27" t="s">
        <v>70</v>
      </c>
      <c r="N4" s="40" t="s">
        <v>44</v>
      </c>
      <c r="O4" s="40" t="s">
        <v>45</v>
      </c>
      <c r="P4" s="40" t="s">
        <v>46</v>
      </c>
      <c r="Q4" s="40" t="s">
        <v>55</v>
      </c>
      <c r="R4" s="45" t="s">
        <v>44</v>
      </c>
      <c r="S4" s="45" t="s">
        <v>45</v>
      </c>
      <c r="T4" s="45" t="s">
        <v>46</v>
      </c>
      <c r="U4" s="45" t="s">
        <v>56</v>
      </c>
      <c r="V4" s="25"/>
    </row>
    <row r="5" spans="1:23" x14ac:dyDescent="0.3">
      <c r="A5" t="s">
        <v>1</v>
      </c>
      <c r="B5" s="9">
        <v>4</v>
      </c>
      <c r="C5" s="4">
        <v>0.6</v>
      </c>
      <c r="D5" s="77">
        <v>0.3</v>
      </c>
      <c r="E5" s="48"/>
      <c r="F5" s="72">
        <v>0.25</v>
      </c>
      <c r="G5" s="78">
        <v>0.11799999999999999</v>
      </c>
      <c r="H5" s="94"/>
      <c r="I5" s="12">
        <v>5</v>
      </c>
      <c r="J5" s="12">
        <v>2</v>
      </c>
      <c r="K5" s="49"/>
      <c r="L5" s="19">
        <v>1.3560000000000001</v>
      </c>
      <c r="M5" s="83">
        <v>1</v>
      </c>
      <c r="N5" s="41">
        <f>B5/2</f>
        <v>2</v>
      </c>
      <c r="O5" s="41"/>
      <c r="P5" s="51"/>
      <c r="Q5" s="100">
        <f>O5/N5</f>
        <v>0</v>
      </c>
      <c r="R5" s="46">
        <f>B5/2</f>
        <v>2</v>
      </c>
      <c r="S5" s="46"/>
      <c r="T5" s="52"/>
      <c r="U5" s="107">
        <f>S5/R5</f>
        <v>0</v>
      </c>
    </row>
    <row r="6" spans="1:23" x14ac:dyDescent="0.3">
      <c r="A6" t="s">
        <v>2</v>
      </c>
      <c r="B6" s="9">
        <v>4</v>
      </c>
      <c r="C6" s="4">
        <v>0.6</v>
      </c>
      <c r="D6" s="77">
        <v>0.54500000000000004</v>
      </c>
      <c r="E6" s="48"/>
      <c r="F6" s="72">
        <v>0.25</v>
      </c>
      <c r="G6" s="78">
        <v>0</v>
      </c>
      <c r="H6" s="94"/>
      <c r="I6" s="12">
        <v>5</v>
      </c>
      <c r="J6" s="12">
        <v>2.2999999999999998</v>
      </c>
      <c r="K6" s="49"/>
      <c r="L6" s="19">
        <v>0.92600000000000005</v>
      </c>
      <c r="M6" s="50"/>
      <c r="N6" s="41">
        <f t="shared" ref="N6:N33" si="0">B6/2</f>
        <v>2</v>
      </c>
      <c r="O6" s="41"/>
      <c r="P6" s="51"/>
      <c r="Q6" s="100">
        <f t="shared" ref="Q6:Q33" si="1">O6/N6</f>
        <v>0</v>
      </c>
      <c r="R6" s="46">
        <f t="shared" ref="R6:R33" si="2">B6/2</f>
        <v>2</v>
      </c>
      <c r="S6" s="46">
        <v>2</v>
      </c>
      <c r="T6" s="96">
        <v>2</v>
      </c>
      <c r="U6" s="107">
        <f t="shared" ref="U6:U33" si="3">S6/R6</f>
        <v>1</v>
      </c>
    </row>
    <row r="7" spans="1:23" x14ac:dyDescent="0.3">
      <c r="A7" t="s">
        <v>3</v>
      </c>
      <c r="B7" s="9">
        <v>5</v>
      </c>
      <c r="C7" s="4">
        <v>0.6</v>
      </c>
      <c r="D7" s="77">
        <v>0</v>
      </c>
      <c r="E7" s="48"/>
      <c r="F7" s="72">
        <v>0.25</v>
      </c>
      <c r="G7" s="78">
        <v>0.1</v>
      </c>
      <c r="H7" s="94"/>
      <c r="I7" s="12">
        <v>5</v>
      </c>
      <c r="J7" s="12">
        <v>2.6</v>
      </c>
      <c r="K7" s="49"/>
      <c r="L7" s="19">
        <v>0.25</v>
      </c>
      <c r="M7" s="50"/>
      <c r="N7" s="41">
        <f t="shared" si="0"/>
        <v>2.5</v>
      </c>
      <c r="O7" s="41">
        <v>1</v>
      </c>
      <c r="P7" s="51"/>
      <c r="Q7" s="100">
        <f t="shared" si="1"/>
        <v>0.4</v>
      </c>
      <c r="R7" s="46">
        <f t="shared" si="2"/>
        <v>2.5</v>
      </c>
      <c r="S7" s="46">
        <v>3</v>
      </c>
      <c r="T7" s="96">
        <v>2</v>
      </c>
      <c r="U7" s="107">
        <f t="shared" si="3"/>
        <v>1.2</v>
      </c>
    </row>
    <row r="8" spans="1:23" x14ac:dyDescent="0.3">
      <c r="A8" t="s">
        <v>4</v>
      </c>
      <c r="B8" s="9">
        <v>3</v>
      </c>
      <c r="C8" s="4">
        <v>0.6</v>
      </c>
      <c r="D8" s="77">
        <v>0.33300000000000002</v>
      </c>
      <c r="E8" s="48"/>
      <c r="F8" s="72">
        <v>0.25</v>
      </c>
      <c r="G8" s="78">
        <v>0.14299999999999999</v>
      </c>
      <c r="H8" s="94"/>
      <c r="I8" s="12">
        <v>5</v>
      </c>
      <c r="J8" s="12">
        <v>4</v>
      </c>
      <c r="K8" s="49"/>
      <c r="L8" s="19">
        <v>0</v>
      </c>
      <c r="M8" s="50"/>
      <c r="N8" s="41">
        <f t="shared" si="0"/>
        <v>1.5</v>
      </c>
      <c r="O8" s="41"/>
      <c r="P8" s="51"/>
      <c r="Q8" s="100">
        <f t="shared" si="1"/>
        <v>0</v>
      </c>
      <c r="R8" s="46">
        <f t="shared" si="2"/>
        <v>1.5</v>
      </c>
      <c r="S8" s="46"/>
      <c r="T8" s="52"/>
      <c r="U8" s="107">
        <f t="shared" si="3"/>
        <v>0</v>
      </c>
    </row>
    <row r="9" spans="1:23" x14ac:dyDescent="0.3">
      <c r="A9" t="s">
        <v>5</v>
      </c>
      <c r="B9" s="9">
        <v>5</v>
      </c>
      <c r="C9" s="4">
        <v>0.6</v>
      </c>
      <c r="D9" s="77">
        <v>0.47199999999999998</v>
      </c>
      <c r="E9" s="48"/>
      <c r="F9" s="72">
        <v>0.25</v>
      </c>
      <c r="G9" s="78">
        <v>0.1</v>
      </c>
      <c r="H9" s="94"/>
      <c r="I9" s="12">
        <v>5</v>
      </c>
      <c r="J9" s="12">
        <v>6.8</v>
      </c>
      <c r="K9" s="84">
        <v>1</v>
      </c>
      <c r="L9" s="19">
        <v>0.70699999999999996</v>
      </c>
      <c r="M9" s="50"/>
      <c r="N9" s="41">
        <f t="shared" si="0"/>
        <v>2.5</v>
      </c>
      <c r="O9" s="41"/>
      <c r="P9" s="51"/>
      <c r="Q9" s="100">
        <f t="shared" si="1"/>
        <v>0</v>
      </c>
      <c r="R9" s="46">
        <f t="shared" si="2"/>
        <v>2.5</v>
      </c>
      <c r="S9" s="46">
        <v>2</v>
      </c>
      <c r="T9" s="52"/>
      <c r="U9" s="107">
        <f t="shared" si="3"/>
        <v>0.8</v>
      </c>
    </row>
    <row r="10" spans="1:23" x14ac:dyDescent="0.3">
      <c r="A10" t="s">
        <v>6</v>
      </c>
      <c r="B10" s="9">
        <v>4.2</v>
      </c>
      <c r="C10" s="4">
        <v>0.6</v>
      </c>
      <c r="D10" s="77">
        <v>0.16700000000000001</v>
      </c>
      <c r="E10" s="48"/>
      <c r="F10" s="72">
        <v>0.25</v>
      </c>
      <c r="G10" s="78">
        <v>0.14299999999999999</v>
      </c>
      <c r="H10" s="94"/>
      <c r="I10" s="12">
        <v>5</v>
      </c>
      <c r="J10" s="12">
        <v>4</v>
      </c>
      <c r="K10" s="49"/>
      <c r="L10" s="19">
        <v>0.10199999999999999</v>
      </c>
      <c r="M10" s="50"/>
      <c r="N10" s="41">
        <f t="shared" si="0"/>
        <v>2.1</v>
      </c>
      <c r="O10" s="41"/>
      <c r="P10" s="51"/>
      <c r="Q10" s="100">
        <f t="shared" si="1"/>
        <v>0</v>
      </c>
      <c r="R10" s="46">
        <f t="shared" si="2"/>
        <v>2.1</v>
      </c>
      <c r="S10" s="46">
        <v>1</v>
      </c>
      <c r="T10" s="52"/>
      <c r="U10" s="107">
        <f t="shared" si="3"/>
        <v>0.47619047619047616</v>
      </c>
    </row>
    <row r="11" spans="1:23" x14ac:dyDescent="0.3">
      <c r="A11" t="s">
        <v>7</v>
      </c>
      <c r="B11" s="9">
        <v>4</v>
      </c>
      <c r="C11" s="4">
        <v>0.6</v>
      </c>
      <c r="D11" s="77">
        <v>0.5</v>
      </c>
      <c r="E11" s="48"/>
      <c r="F11" s="72">
        <v>0.25</v>
      </c>
      <c r="G11" s="78">
        <v>0.14299999999999999</v>
      </c>
      <c r="H11" s="94"/>
      <c r="I11" s="12">
        <v>5</v>
      </c>
      <c r="J11" s="12">
        <v>3.3</v>
      </c>
      <c r="K11" s="49"/>
      <c r="L11" s="19">
        <v>0.28599999999999998</v>
      </c>
      <c r="M11" s="50"/>
      <c r="N11" s="41">
        <f t="shared" si="0"/>
        <v>2</v>
      </c>
      <c r="O11" s="41"/>
      <c r="P11" s="51"/>
      <c r="Q11" s="100">
        <f t="shared" si="1"/>
        <v>0</v>
      </c>
      <c r="R11" s="46">
        <f t="shared" si="2"/>
        <v>2</v>
      </c>
      <c r="S11" s="46">
        <v>1</v>
      </c>
      <c r="T11" s="52"/>
      <c r="U11" s="107">
        <f t="shared" si="3"/>
        <v>0.5</v>
      </c>
    </row>
    <row r="12" spans="1:23" x14ac:dyDescent="0.3">
      <c r="A12" t="s">
        <v>8</v>
      </c>
      <c r="B12" s="9">
        <v>3.8</v>
      </c>
      <c r="C12" s="4">
        <v>0.6</v>
      </c>
      <c r="D12" s="77">
        <v>0.316</v>
      </c>
      <c r="E12" s="48"/>
      <c r="F12" s="72">
        <v>0.25</v>
      </c>
      <c r="G12" s="78">
        <v>7.0999999999999994E-2</v>
      </c>
      <c r="H12" s="94"/>
      <c r="I12" s="12">
        <v>5</v>
      </c>
      <c r="J12" s="12">
        <v>5.8</v>
      </c>
      <c r="K12" s="84">
        <v>1</v>
      </c>
      <c r="L12" s="19">
        <v>0.23400000000000001</v>
      </c>
      <c r="M12" s="50"/>
      <c r="N12" s="41">
        <f t="shared" si="0"/>
        <v>1.9</v>
      </c>
      <c r="O12" s="41"/>
      <c r="P12" s="51"/>
      <c r="Q12" s="100">
        <f t="shared" si="1"/>
        <v>0</v>
      </c>
      <c r="R12" s="46">
        <f t="shared" si="2"/>
        <v>1.9</v>
      </c>
      <c r="S12" s="46"/>
      <c r="T12" s="52"/>
      <c r="U12" s="107">
        <f t="shared" si="3"/>
        <v>0</v>
      </c>
    </row>
    <row r="13" spans="1:23" x14ac:dyDescent="0.3">
      <c r="A13" t="s">
        <v>9</v>
      </c>
      <c r="B13" s="9">
        <v>4</v>
      </c>
      <c r="C13" s="4">
        <v>0.6</v>
      </c>
      <c r="D13" s="77">
        <v>0.214</v>
      </c>
      <c r="E13" s="48"/>
      <c r="F13" s="72">
        <v>0.25</v>
      </c>
      <c r="G13" s="78">
        <v>0.182</v>
      </c>
      <c r="H13" s="94"/>
      <c r="I13" s="12">
        <v>5</v>
      </c>
      <c r="J13" s="12">
        <v>2.8</v>
      </c>
      <c r="K13" s="49"/>
      <c r="L13" s="19">
        <v>0.88900000000000001</v>
      </c>
      <c r="M13" s="50"/>
      <c r="N13" s="41">
        <f t="shared" si="0"/>
        <v>2</v>
      </c>
      <c r="O13" s="41">
        <v>1</v>
      </c>
      <c r="P13" s="51"/>
      <c r="Q13" s="100">
        <f t="shared" si="1"/>
        <v>0.5</v>
      </c>
      <c r="R13" s="46">
        <f t="shared" si="2"/>
        <v>2</v>
      </c>
      <c r="S13" s="46"/>
      <c r="T13" s="52"/>
      <c r="U13" s="107">
        <f t="shared" si="3"/>
        <v>0</v>
      </c>
    </row>
    <row r="14" spans="1:23" x14ac:dyDescent="0.3">
      <c r="A14" t="s">
        <v>10</v>
      </c>
      <c r="B14" s="9">
        <v>2.9</v>
      </c>
      <c r="C14" s="4">
        <v>0.6</v>
      </c>
      <c r="D14" s="77">
        <v>0.52900000000000003</v>
      </c>
      <c r="E14" s="48"/>
      <c r="F14" s="72">
        <v>0.25</v>
      </c>
      <c r="G14" s="78">
        <v>0</v>
      </c>
      <c r="H14" s="94"/>
      <c r="I14" s="12">
        <v>5</v>
      </c>
      <c r="J14" s="12">
        <v>5.2</v>
      </c>
      <c r="K14" s="84">
        <v>1</v>
      </c>
      <c r="L14" s="19">
        <v>0.76900000000000002</v>
      </c>
      <c r="M14" s="50"/>
      <c r="N14" s="41">
        <f t="shared" si="0"/>
        <v>1.45</v>
      </c>
      <c r="O14" s="41"/>
      <c r="P14" s="51"/>
      <c r="Q14" s="100">
        <f t="shared" si="1"/>
        <v>0</v>
      </c>
      <c r="R14" s="46">
        <f t="shared" si="2"/>
        <v>1.45</v>
      </c>
      <c r="S14" s="46">
        <v>1</v>
      </c>
      <c r="T14" s="52"/>
      <c r="U14" s="107">
        <f t="shared" si="3"/>
        <v>0.68965517241379315</v>
      </c>
    </row>
    <row r="15" spans="1:23" x14ac:dyDescent="0.3">
      <c r="A15" t="s">
        <v>11</v>
      </c>
      <c r="B15" s="9">
        <v>2.5</v>
      </c>
      <c r="C15" s="4">
        <v>0.6</v>
      </c>
      <c r="D15" s="77">
        <v>0.55600000000000005</v>
      </c>
      <c r="E15" s="48"/>
      <c r="F15" s="72">
        <v>0.25</v>
      </c>
      <c r="G15" s="78">
        <v>0</v>
      </c>
      <c r="H15" s="94"/>
      <c r="I15" s="12">
        <v>5</v>
      </c>
      <c r="J15" s="12">
        <v>5.6</v>
      </c>
      <c r="K15" s="84">
        <v>1</v>
      </c>
      <c r="L15" s="19">
        <v>0</v>
      </c>
      <c r="M15" s="50"/>
      <c r="N15" s="41">
        <f t="shared" si="0"/>
        <v>1.25</v>
      </c>
      <c r="O15" s="41"/>
      <c r="P15" s="51"/>
      <c r="Q15" s="100">
        <f t="shared" si="1"/>
        <v>0</v>
      </c>
      <c r="R15" s="46">
        <f t="shared" si="2"/>
        <v>1.25</v>
      </c>
      <c r="S15" s="46">
        <v>1</v>
      </c>
      <c r="T15" s="52"/>
      <c r="U15" s="107">
        <f t="shared" si="3"/>
        <v>0.8</v>
      </c>
    </row>
    <row r="16" spans="1:23" x14ac:dyDescent="0.3">
      <c r="A16" t="s">
        <v>12</v>
      </c>
      <c r="B16" s="9">
        <v>4</v>
      </c>
      <c r="C16" s="4">
        <v>0.6</v>
      </c>
      <c r="D16" s="77">
        <v>0.17399999999999999</v>
      </c>
      <c r="E16" s="48"/>
      <c r="F16" s="72">
        <v>0.25</v>
      </c>
      <c r="G16" s="78">
        <v>0</v>
      </c>
      <c r="H16" s="94"/>
      <c r="I16" s="12">
        <v>5</v>
      </c>
      <c r="J16" s="12">
        <v>5.5</v>
      </c>
      <c r="K16" s="84">
        <v>1</v>
      </c>
      <c r="L16" s="19">
        <v>1.778</v>
      </c>
      <c r="M16" s="83">
        <v>1</v>
      </c>
      <c r="N16" s="41">
        <f t="shared" si="0"/>
        <v>2</v>
      </c>
      <c r="O16" s="41"/>
      <c r="P16" s="51"/>
      <c r="Q16" s="100">
        <f t="shared" si="1"/>
        <v>0</v>
      </c>
      <c r="R16" s="46">
        <f t="shared" si="2"/>
        <v>2</v>
      </c>
      <c r="S16" s="46">
        <v>1</v>
      </c>
      <c r="T16" s="52"/>
      <c r="U16" s="107">
        <f t="shared" si="3"/>
        <v>0.5</v>
      </c>
    </row>
    <row r="17" spans="1:21" x14ac:dyDescent="0.3">
      <c r="A17" t="s">
        <v>13</v>
      </c>
      <c r="B17" s="9">
        <v>5.2</v>
      </c>
      <c r="C17" s="4">
        <v>0.6</v>
      </c>
      <c r="D17" s="77">
        <v>0.313</v>
      </c>
      <c r="E17" s="48"/>
      <c r="F17" s="72">
        <v>0.25</v>
      </c>
      <c r="G17" s="78">
        <v>0.1</v>
      </c>
      <c r="H17" s="94"/>
      <c r="I17" s="12">
        <v>5</v>
      </c>
      <c r="J17" s="12">
        <v>6</v>
      </c>
      <c r="K17" s="84">
        <v>1</v>
      </c>
      <c r="L17" s="19">
        <v>0.48399999999999999</v>
      </c>
      <c r="M17" s="50"/>
      <c r="N17" s="41">
        <f t="shared" si="0"/>
        <v>2.6</v>
      </c>
      <c r="O17" s="41"/>
      <c r="P17" s="51"/>
      <c r="Q17" s="100">
        <f t="shared" si="1"/>
        <v>0</v>
      </c>
      <c r="R17" s="46">
        <f t="shared" si="2"/>
        <v>2.6</v>
      </c>
      <c r="S17" s="46">
        <v>1</v>
      </c>
      <c r="T17" s="52"/>
      <c r="U17" s="107">
        <f t="shared" si="3"/>
        <v>0.38461538461538458</v>
      </c>
    </row>
    <row r="18" spans="1:21" x14ac:dyDescent="0.3">
      <c r="A18" t="s">
        <v>14</v>
      </c>
      <c r="B18" s="9">
        <v>6.7</v>
      </c>
      <c r="C18" s="4">
        <v>0.6</v>
      </c>
      <c r="D18" s="77">
        <v>0.40899999999999997</v>
      </c>
      <c r="E18" s="48"/>
      <c r="F18" s="72">
        <v>0.25</v>
      </c>
      <c r="G18" s="78">
        <v>0.20799999999999999</v>
      </c>
      <c r="H18" s="94"/>
      <c r="I18" s="12">
        <v>5</v>
      </c>
      <c r="J18" s="12">
        <v>3.1</v>
      </c>
      <c r="K18" s="49"/>
      <c r="L18" s="19">
        <v>0.27400000000000002</v>
      </c>
      <c r="M18" s="50"/>
      <c r="N18" s="41">
        <f t="shared" si="0"/>
        <v>3.35</v>
      </c>
      <c r="O18" s="41"/>
      <c r="P18" s="51"/>
      <c r="Q18" s="100">
        <f t="shared" si="1"/>
        <v>0</v>
      </c>
      <c r="R18" s="46">
        <f t="shared" si="2"/>
        <v>3.35</v>
      </c>
      <c r="S18" s="46">
        <v>4</v>
      </c>
      <c r="T18" s="96">
        <v>2</v>
      </c>
      <c r="U18" s="107">
        <f t="shared" si="3"/>
        <v>1.1940298507462686</v>
      </c>
    </row>
    <row r="19" spans="1:21" x14ac:dyDescent="0.3">
      <c r="A19" t="s">
        <v>15</v>
      </c>
      <c r="B19" s="9">
        <v>4</v>
      </c>
      <c r="C19" s="4">
        <v>0.6</v>
      </c>
      <c r="D19" s="77">
        <v>0.4</v>
      </c>
      <c r="E19" s="48"/>
      <c r="F19" s="72">
        <v>0.25</v>
      </c>
      <c r="G19" s="78">
        <v>0.1</v>
      </c>
      <c r="H19" s="94"/>
      <c r="I19" s="12">
        <v>5</v>
      </c>
      <c r="J19" s="12">
        <v>2.8</v>
      </c>
      <c r="K19" s="49"/>
      <c r="L19" s="19">
        <v>0.66700000000000004</v>
      </c>
      <c r="M19" s="50"/>
      <c r="N19" s="41">
        <f t="shared" si="0"/>
        <v>2</v>
      </c>
      <c r="O19" s="41"/>
      <c r="P19" s="51"/>
      <c r="Q19" s="100">
        <f t="shared" si="1"/>
        <v>0</v>
      </c>
      <c r="R19" s="46">
        <f t="shared" si="2"/>
        <v>2</v>
      </c>
      <c r="S19" s="46">
        <v>1</v>
      </c>
      <c r="T19" s="52"/>
      <c r="U19" s="107">
        <f t="shared" si="3"/>
        <v>0.5</v>
      </c>
    </row>
    <row r="20" spans="1:21" x14ac:dyDescent="0.3">
      <c r="A20" t="s">
        <v>16</v>
      </c>
      <c r="B20" s="9">
        <v>2.5</v>
      </c>
      <c r="C20" s="4">
        <v>0.6</v>
      </c>
      <c r="D20" s="77">
        <v>0.14299999999999999</v>
      </c>
      <c r="E20" s="48"/>
      <c r="F20" s="72">
        <v>0.25</v>
      </c>
      <c r="G20" s="78">
        <v>0.16700000000000001</v>
      </c>
      <c r="H20" s="94"/>
      <c r="I20" s="12">
        <v>5</v>
      </c>
      <c r="J20" s="12">
        <v>2</v>
      </c>
      <c r="K20" s="49"/>
      <c r="L20" s="19">
        <v>0.217</v>
      </c>
      <c r="M20" s="50"/>
      <c r="N20" s="41">
        <f t="shared" si="0"/>
        <v>1.25</v>
      </c>
      <c r="O20" s="41"/>
      <c r="P20" s="51"/>
      <c r="Q20" s="100">
        <f t="shared" si="1"/>
        <v>0</v>
      </c>
      <c r="R20" s="46">
        <f t="shared" si="2"/>
        <v>1.25</v>
      </c>
      <c r="S20" s="46"/>
      <c r="T20" s="52"/>
      <c r="U20" s="107">
        <f t="shared" si="3"/>
        <v>0</v>
      </c>
    </row>
    <row r="21" spans="1:21" x14ac:dyDescent="0.3">
      <c r="A21" t="s">
        <v>17</v>
      </c>
      <c r="B21" s="9">
        <v>6</v>
      </c>
      <c r="C21" s="4">
        <v>0.6</v>
      </c>
      <c r="D21" s="77">
        <v>0.41699999999999998</v>
      </c>
      <c r="E21" s="48"/>
      <c r="F21" s="72">
        <v>0.25</v>
      </c>
      <c r="G21" s="78">
        <v>0.214</v>
      </c>
      <c r="H21" s="94"/>
      <c r="I21" s="12">
        <v>5</v>
      </c>
      <c r="J21" s="12">
        <v>3.3</v>
      </c>
      <c r="K21" s="49"/>
      <c r="L21" s="19">
        <v>0</v>
      </c>
      <c r="M21" s="50"/>
      <c r="N21" s="41">
        <f t="shared" si="0"/>
        <v>3</v>
      </c>
      <c r="O21" s="41"/>
      <c r="P21" s="51"/>
      <c r="Q21" s="100">
        <f t="shared" si="1"/>
        <v>0</v>
      </c>
      <c r="R21" s="46">
        <f t="shared" si="2"/>
        <v>3</v>
      </c>
      <c r="S21" s="46">
        <v>1</v>
      </c>
      <c r="T21" s="52"/>
      <c r="U21" s="107">
        <f t="shared" si="3"/>
        <v>0.33333333333333331</v>
      </c>
    </row>
    <row r="22" spans="1:21" x14ac:dyDescent="0.3">
      <c r="A22" t="s">
        <v>18</v>
      </c>
      <c r="B22" s="9">
        <v>4.4000000000000004</v>
      </c>
      <c r="C22" s="4">
        <v>0.6</v>
      </c>
      <c r="D22" s="79">
        <v>0.89500000000000002</v>
      </c>
      <c r="E22" s="81">
        <v>1</v>
      </c>
      <c r="F22" s="72">
        <v>0.25</v>
      </c>
      <c r="G22" s="78">
        <v>0.182</v>
      </c>
      <c r="H22" s="94"/>
      <c r="I22" s="12">
        <v>5</v>
      </c>
      <c r="J22" s="12">
        <v>5.7</v>
      </c>
      <c r="K22" s="84">
        <v>1</v>
      </c>
      <c r="L22" s="19">
        <v>1</v>
      </c>
      <c r="M22" s="83">
        <v>1</v>
      </c>
      <c r="N22" s="41">
        <f t="shared" si="0"/>
        <v>2.2000000000000002</v>
      </c>
      <c r="O22" s="41">
        <v>1</v>
      </c>
      <c r="P22" s="51"/>
      <c r="Q22" s="100">
        <f t="shared" si="1"/>
        <v>0.45454545454545453</v>
      </c>
      <c r="R22" s="46">
        <f t="shared" si="2"/>
        <v>2.2000000000000002</v>
      </c>
      <c r="S22" s="46">
        <v>3</v>
      </c>
      <c r="T22" s="96">
        <v>2</v>
      </c>
      <c r="U22" s="107">
        <f t="shared" si="3"/>
        <v>1.3636363636363635</v>
      </c>
    </row>
    <row r="23" spans="1:21" x14ac:dyDescent="0.3">
      <c r="A23" t="s">
        <v>19</v>
      </c>
      <c r="B23" s="9">
        <v>5</v>
      </c>
      <c r="C23" s="4">
        <v>0.6</v>
      </c>
      <c r="D23" s="77">
        <v>0.35699999999999998</v>
      </c>
      <c r="E23" s="48"/>
      <c r="F23" s="72">
        <v>0.25</v>
      </c>
      <c r="G23" s="78">
        <v>6.7000000000000004E-2</v>
      </c>
      <c r="H23" s="94"/>
      <c r="I23" s="12">
        <v>5</v>
      </c>
      <c r="J23" s="12">
        <v>2</v>
      </c>
      <c r="K23" s="49"/>
      <c r="L23" s="19">
        <v>1.1759999999999999</v>
      </c>
      <c r="M23" s="83">
        <v>1</v>
      </c>
      <c r="N23" s="41">
        <f t="shared" si="0"/>
        <v>2.5</v>
      </c>
      <c r="O23" s="41"/>
      <c r="P23" s="51"/>
      <c r="Q23" s="100">
        <f t="shared" si="1"/>
        <v>0</v>
      </c>
      <c r="R23" s="46">
        <f t="shared" si="2"/>
        <v>2.5</v>
      </c>
      <c r="S23" s="46"/>
      <c r="T23" s="52"/>
      <c r="U23" s="107">
        <f t="shared" si="3"/>
        <v>0</v>
      </c>
    </row>
    <row r="24" spans="1:21" x14ac:dyDescent="0.3">
      <c r="A24" t="s">
        <v>20</v>
      </c>
      <c r="B24" s="9">
        <v>10.4</v>
      </c>
      <c r="C24" s="4">
        <v>0.6</v>
      </c>
      <c r="D24" s="77">
        <v>0.5</v>
      </c>
      <c r="E24" s="48"/>
      <c r="F24" s="72">
        <v>0.25</v>
      </c>
      <c r="G24" s="78">
        <v>0.14299999999999999</v>
      </c>
      <c r="H24" s="94"/>
      <c r="I24" s="12">
        <v>5</v>
      </c>
      <c r="J24" s="12">
        <v>3</v>
      </c>
      <c r="K24" s="49"/>
      <c r="L24" s="19">
        <v>0.24</v>
      </c>
      <c r="M24" s="50"/>
      <c r="N24" s="41">
        <f t="shared" si="0"/>
        <v>5.2</v>
      </c>
      <c r="O24" s="41">
        <v>1</v>
      </c>
      <c r="P24" s="51"/>
      <c r="Q24" s="100">
        <f t="shared" si="1"/>
        <v>0.19230769230769229</v>
      </c>
      <c r="R24" s="46">
        <f t="shared" si="2"/>
        <v>5.2</v>
      </c>
      <c r="S24" s="46">
        <v>3</v>
      </c>
      <c r="T24" s="52"/>
      <c r="U24" s="107">
        <f t="shared" si="3"/>
        <v>0.57692307692307687</v>
      </c>
    </row>
    <row r="25" spans="1:21" x14ac:dyDescent="0.3">
      <c r="A25" t="s">
        <v>21</v>
      </c>
      <c r="B25" s="9">
        <v>3</v>
      </c>
      <c r="C25" s="4">
        <v>0.6</v>
      </c>
      <c r="D25" s="77">
        <v>0.6</v>
      </c>
      <c r="E25" s="81">
        <v>1</v>
      </c>
      <c r="F25" s="72">
        <v>0.25</v>
      </c>
      <c r="G25" s="78">
        <v>0.4</v>
      </c>
      <c r="H25" s="82">
        <v>1</v>
      </c>
      <c r="I25" s="12">
        <v>5</v>
      </c>
      <c r="J25" s="12">
        <v>6.3</v>
      </c>
      <c r="K25" s="84">
        <v>1</v>
      </c>
      <c r="L25" s="19">
        <v>0.85099999999999998</v>
      </c>
      <c r="M25" s="50"/>
      <c r="N25" s="41">
        <f t="shared" si="0"/>
        <v>1.5</v>
      </c>
      <c r="O25" s="41">
        <v>7</v>
      </c>
      <c r="P25" s="101">
        <v>2</v>
      </c>
      <c r="Q25" s="100">
        <f t="shared" si="1"/>
        <v>4.666666666666667</v>
      </c>
      <c r="R25" s="46">
        <f t="shared" si="2"/>
        <v>1.5</v>
      </c>
      <c r="S25" s="46">
        <v>5</v>
      </c>
      <c r="T25" s="96">
        <v>2</v>
      </c>
      <c r="U25" s="107">
        <f t="shared" si="3"/>
        <v>3.3333333333333335</v>
      </c>
    </row>
    <row r="26" spans="1:21" x14ac:dyDescent="0.3">
      <c r="A26" t="s">
        <v>22</v>
      </c>
      <c r="B26" s="9">
        <v>3</v>
      </c>
      <c r="C26" s="4">
        <v>0.6</v>
      </c>
      <c r="D26" s="77">
        <v>0.66700000000000004</v>
      </c>
      <c r="E26" s="81">
        <v>1</v>
      </c>
      <c r="F26" s="72">
        <v>0.25</v>
      </c>
      <c r="G26" s="78">
        <v>0</v>
      </c>
      <c r="H26" s="94"/>
      <c r="I26" s="12">
        <v>5</v>
      </c>
      <c r="J26" s="12">
        <v>4.7</v>
      </c>
      <c r="K26" s="49"/>
      <c r="L26" s="19">
        <v>1.75</v>
      </c>
      <c r="M26" s="83">
        <v>1</v>
      </c>
      <c r="N26" s="41">
        <f t="shared" si="0"/>
        <v>1.5</v>
      </c>
      <c r="O26" s="41">
        <v>1</v>
      </c>
      <c r="P26" s="51"/>
      <c r="Q26" s="100">
        <f t="shared" si="1"/>
        <v>0.66666666666666663</v>
      </c>
      <c r="R26" s="46">
        <f t="shared" si="2"/>
        <v>1.5</v>
      </c>
      <c r="S26" s="46"/>
      <c r="T26" s="52"/>
      <c r="U26" s="107">
        <f t="shared" si="3"/>
        <v>0</v>
      </c>
    </row>
    <row r="27" spans="1:21" x14ac:dyDescent="0.3">
      <c r="A27" t="s">
        <v>23</v>
      </c>
      <c r="B27" s="9">
        <v>5.8</v>
      </c>
      <c r="C27" s="4">
        <v>0.6</v>
      </c>
      <c r="D27" s="77">
        <v>0.42899999999999999</v>
      </c>
      <c r="E27" s="48"/>
      <c r="F27" s="72">
        <v>0.25</v>
      </c>
      <c r="G27" s="78">
        <v>0.105</v>
      </c>
      <c r="H27" s="94"/>
      <c r="I27" s="12">
        <v>5</v>
      </c>
      <c r="J27" s="12">
        <v>2.9</v>
      </c>
      <c r="K27" s="49"/>
      <c r="L27" s="19">
        <v>1.4430000000000001</v>
      </c>
      <c r="M27" s="83">
        <v>1</v>
      </c>
      <c r="N27" s="41">
        <f t="shared" si="0"/>
        <v>2.9</v>
      </c>
      <c r="O27" s="41">
        <v>1</v>
      </c>
      <c r="P27" s="51"/>
      <c r="Q27" s="100">
        <f t="shared" si="1"/>
        <v>0.34482758620689657</v>
      </c>
      <c r="R27" s="46">
        <f t="shared" si="2"/>
        <v>2.9</v>
      </c>
      <c r="S27" s="46">
        <v>1</v>
      </c>
      <c r="T27" s="52"/>
      <c r="U27" s="107">
        <f t="shared" si="3"/>
        <v>0.34482758620689657</v>
      </c>
    </row>
    <row r="28" spans="1:21" x14ac:dyDescent="0.3">
      <c r="A28" t="s">
        <v>24</v>
      </c>
      <c r="B28" s="9">
        <v>3</v>
      </c>
      <c r="C28" s="4">
        <v>0.6</v>
      </c>
      <c r="D28" s="77">
        <v>0.52900000000000003</v>
      </c>
      <c r="E28" s="48"/>
      <c r="F28" s="72">
        <v>0.25</v>
      </c>
      <c r="G28" s="78">
        <v>0</v>
      </c>
      <c r="H28" s="94"/>
      <c r="I28" s="12">
        <v>5</v>
      </c>
      <c r="J28" s="12">
        <v>4.7</v>
      </c>
      <c r="K28" s="49"/>
      <c r="L28" s="19">
        <v>0.23</v>
      </c>
      <c r="M28" s="50"/>
      <c r="N28" s="41">
        <f t="shared" si="0"/>
        <v>1.5</v>
      </c>
      <c r="O28" s="41"/>
      <c r="P28" s="51"/>
      <c r="Q28" s="100">
        <f t="shared" si="1"/>
        <v>0</v>
      </c>
      <c r="R28" s="46">
        <f t="shared" si="2"/>
        <v>1.5</v>
      </c>
      <c r="S28" s="46"/>
      <c r="T28" s="52"/>
      <c r="U28" s="107">
        <f t="shared" si="3"/>
        <v>0</v>
      </c>
    </row>
    <row r="29" spans="1:21" x14ac:dyDescent="0.3">
      <c r="A29" t="s">
        <v>25</v>
      </c>
      <c r="B29" s="9">
        <v>3</v>
      </c>
      <c r="C29" s="4">
        <v>0.6</v>
      </c>
      <c r="D29" s="77">
        <v>0.125</v>
      </c>
      <c r="E29" s="48"/>
      <c r="F29" s="72">
        <v>0.25</v>
      </c>
      <c r="G29" s="78">
        <v>0.125</v>
      </c>
      <c r="H29" s="94"/>
      <c r="I29" s="12">
        <v>5</v>
      </c>
      <c r="J29" s="12">
        <v>2.7</v>
      </c>
      <c r="K29" s="49"/>
      <c r="L29" s="19">
        <v>1.3460000000000001</v>
      </c>
      <c r="M29" s="83">
        <v>1</v>
      </c>
      <c r="N29" s="41">
        <f t="shared" si="0"/>
        <v>1.5</v>
      </c>
      <c r="O29" s="41"/>
      <c r="P29" s="51"/>
      <c r="Q29" s="100">
        <f t="shared" si="1"/>
        <v>0</v>
      </c>
      <c r="R29" s="46">
        <f t="shared" si="2"/>
        <v>1.5</v>
      </c>
      <c r="S29" s="46">
        <v>1</v>
      </c>
      <c r="T29" s="52"/>
      <c r="U29" s="107">
        <f t="shared" si="3"/>
        <v>0.66666666666666663</v>
      </c>
    </row>
    <row r="30" spans="1:21" x14ac:dyDescent="0.3">
      <c r="A30" t="s">
        <v>30</v>
      </c>
      <c r="B30" s="9">
        <v>4</v>
      </c>
      <c r="C30" s="4">
        <v>0.6</v>
      </c>
      <c r="D30" s="77">
        <v>0.42899999999999999</v>
      </c>
      <c r="E30" s="48"/>
      <c r="F30" s="72">
        <v>0.25</v>
      </c>
      <c r="G30" s="78">
        <v>0.6</v>
      </c>
      <c r="H30" s="82">
        <v>1</v>
      </c>
      <c r="I30" s="12">
        <v>5</v>
      </c>
      <c r="J30" s="12">
        <v>3.8</v>
      </c>
      <c r="K30" s="49"/>
      <c r="L30" s="19">
        <v>0.81100000000000005</v>
      </c>
      <c r="M30" s="50"/>
      <c r="N30" s="41">
        <f t="shared" si="0"/>
        <v>2</v>
      </c>
      <c r="O30" s="41"/>
      <c r="P30" s="51"/>
      <c r="Q30" s="100">
        <f t="shared" si="1"/>
        <v>0</v>
      </c>
      <c r="R30" s="46">
        <f t="shared" si="2"/>
        <v>2</v>
      </c>
      <c r="S30" s="46">
        <v>3</v>
      </c>
      <c r="T30" s="96">
        <v>2</v>
      </c>
      <c r="U30" s="107">
        <f t="shared" si="3"/>
        <v>1.5</v>
      </c>
    </row>
    <row r="31" spans="1:21" x14ac:dyDescent="0.3">
      <c r="A31" t="s">
        <v>26</v>
      </c>
      <c r="B31" s="9">
        <v>5.7</v>
      </c>
      <c r="C31" s="4">
        <v>0.6</v>
      </c>
      <c r="D31" s="77">
        <v>0.55600000000000005</v>
      </c>
      <c r="E31" s="48"/>
      <c r="F31" s="72">
        <v>0.25</v>
      </c>
      <c r="G31" s="78">
        <v>7.6999999999999999E-2</v>
      </c>
      <c r="H31" s="94"/>
      <c r="I31" s="12">
        <v>5</v>
      </c>
      <c r="J31" s="12">
        <v>3.7</v>
      </c>
      <c r="K31" s="49"/>
      <c r="L31" s="19">
        <v>0.83299999999999996</v>
      </c>
      <c r="M31" s="50"/>
      <c r="N31" s="41">
        <f t="shared" si="0"/>
        <v>2.85</v>
      </c>
      <c r="O31" s="41"/>
      <c r="P31" s="51"/>
      <c r="Q31" s="100">
        <f t="shared" si="1"/>
        <v>0</v>
      </c>
      <c r="R31" s="46">
        <f t="shared" si="2"/>
        <v>2.85</v>
      </c>
      <c r="S31" s="46">
        <v>4</v>
      </c>
      <c r="T31" s="96">
        <v>2</v>
      </c>
      <c r="U31" s="107">
        <f t="shared" si="3"/>
        <v>1.4035087719298245</v>
      </c>
    </row>
    <row r="32" spans="1:21" x14ac:dyDescent="0.3">
      <c r="A32" t="s">
        <v>27</v>
      </c>
      <c r="B32" s="9">
        <v>6</v>
      </c>
      <c r="C32" s="4">
        <v>0.6</v>
      </c>
      <c r="D32" s="77">
        <v>0.55600000000000005</v>
      </c>
      <c r="E32" s="48"/>
      <c r="F32" s="72">
        <v>0.25</v>
      </c>
      <c r="G32" s="78">
        <v>0.13300000000000001</v>
      </c>
      <c r="H32" s="94"/>
      <c r="I32" s="12">
        <v>5</v>
      </c>
      <c r="J32" s="12">
        <v>2.5</v>
      </c>
      <c r="K32" s="49"/>
      <c r="L32" s="19">
        <v>0.84899999999999998</v>
      </c>
      <c r="M32" s="50"/>
      <c r="N32" s="41">
        <f t="shared" si="0"/>
        <v>3</v>
      </c>
      <c r="O32" s="41"/>
      <c r="P32" s="51"/>
      <c r="Q32" s="100">
        <f t="shared" si="1"/>
        <v>0</v>
      </c>
      <c r="R32" s="46">
        <f t="shared" si="2"/>
        <v>3</v>
      </c>
      <c r="S32" s="46">
        <v>1</v>
      </c>
      <c r="T32" s="52"/>
      <c r="U32" s="107">
        <f t="shared" si="3"/>
        <v>0.33333333333333331</v>
      </c>
    </row>
    <row r="33" spans="1:21" x14ac:dyDescent="0.3">
      <c r="A33" t="s">
        <v>28</v>
      </c>
      <c r="B33" s="9">
        <v>1</v>
      </c>
      <c r="C33" s="4">
        <v>0.6</v>
      </c>
      <c r="D33" s="77">
        <v>0.25</v>
      </c>
      <c r="E33" s="48"/>
      <c r="F33" s="72">
        <v>0.25</v>
      </c>
      <c r="G33" s="78">
        <v>0.2</v>
      </c>
      <c r="H33" s="94"/>
      <c r="I33" s="12">
        <v>5</v>
      </c>
      <c r="J33" s="12">
        <v>8</v>
      </c>
      <c r="K33" s="84">
        <v>1</v>
      </c>
      <c r="L33" s="19">
        <v>0.2</v>
      </c>
      <c r="M33" s="50"/>
      <c r="N33" s="41">
        <f t="shared" si="0"/>
        <v>0.5</v>
      </c>
      <c r="O33" s="41"/>
      <c r="P33" s="51"/>
      <c r="Q33" s="100">
        <f t="shared" si="1"/>
        <v>0</v>
      </c>
      <c r="R33" s="46">
        <f t="shared" si="2"/>
        <v>0.5</v>
      </c>
      <c r="S33" s="46"/>
      <c r="T33" s="52"/>
      <c r="U33" s="107">
        <f t="shared" si="3"/>
        <v>0</v>
      </c>
    </row>
    <row r="34" spans="1:21" ht="15" thickBot="1" x14ac:dyDescent="0.35">
      <c r="A34" t="s">
        <v>33</v>
      </c>
      <c r="B34" s="9">
        <f>SUM(B5:B33)</f>
        <v>125.10000000000002</v>
      </c>
      <c r="C34" s="22"/>
      <c r="D34" s="20"/>
      <c r="E34" s="20"/>
      <c r="F34" s="10">
        <v>300</v>
      </c>
      <c r="G34" s="10"/>
      <c r="H34" s="10"/>
      <c r="I34" s="20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</row>
    <row r="35" spans="1:21" ht="15" thickTop="1" x14ac:dyDescent="0.3">
      <c r="F35" s="1"/>
      <c r="G35" s="1"/>
      <c r="H35" s="1"/>
    </row>
  </sheetData>
  <mergeCells count="13">
    <mergeCell ref="L3:M3"/>
    <mergeCell ref="N3:Q3"/>
    <mergeCell ref="R3:U3"/>
    <mergeCell ref="C1:T1"/>
    <mergeCell ref="B2:B3"/>
    <mergeCell ref="C2:E2"/>
    <mergeCell ref="F2:H2"/>
    <mergeCell ref="I2:K2"/>
    <mergeCell ref="L2:M2"/>
    <mergeCell ref="N2:Q2"/>
    <mergeCell ref="R2:U2"/>
    <mergeCell ref="C3:E3"/>
    <mergeCell ref="I3:K3"/>
  </mergeCells>
  <pageMargins left="0.25" right="0.25" top="0.75" bottom="0.75" header="0.3" footer="0.3"/>
  <pageSetup paperSize="8" scale="77" orientation="landscape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46C728-38C2-4757-9212-8E9C910C95BF}">
  <sheetPr codeName="Feuil11">
    <pageSetUpPr fitToPage="1"/>
  </sheetPr>
  <dimension ref="A1:Z35"/>
  <sheetViews>
    <sheetView tabSelected="1" zoomScale="70" zoomScaleNormal="70" workbookViewId="0">
      <selection activeCell="E35" sqref="E35"/>
    </sheetView>
  </sheetViews>
  <sheetFormatPr baseColWidth="10" defaultRowHeight="14.4" x14ac:dyDescent="0.3"/>
  <cols>
    <col min="1" max="1" width="14.88671875" customWidth="1"/>
    <col min="2" max="2" width="15.21875" customWidth="1"/>
    <col min="3" max="3" width="12.109375" customWidth="1"/>
    <col min="4" max="5" width="11.33203125" customWidth="1"/>
    <col min="6" max="6" width="12.33203125" customWidth="1"/>
    <col min="7" max="7" width="13" customWidth="1"/>
    <col min="8" max="9" width="12.109375" customWidth="1"/>
    <col min="10" max="10" width="11" customWidth="1"/>
    <col min="11" max="13" width="12.21875" customWidth="1"/>
    <col min="14" max="14" width="12.109375" customWidth="1"/>
    <col min="15" max="16" width="12.21875" customWidth="1"/>
    <col min="17" max="17" width="13.33203125" customWidth="1"/>
    <col min="18" max="23" width="12.21875" customWidth="1"/>
    <col min="24" max="24" width="5.6640625" style="21" customWidth="1"/>
  </cols>
  <sheetData>
    <row r="1" spans="1:26" ht="47.4" customHeight="1" x14ac:dyDescent="0.3">
      <c r="C1" s="180" t="s">
        <v>114</v>
      </c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181"/>
      <c r="O1" s="181"/>
      <c r="P1" s="181"/>
      <c r="Q1" s="181"/>
      <c r="R1" s="181"/>
      <c r="S1" s="181"/>
      <c r="T1" s="181"/>
      <c r="U1" s="181"/>
      <c r="V1" s="181"/>
      <c r="W1" s="80"/>
      <c r="X1" s="23"/>
    </row>
    <row r="2" spans="1:26" x14ac:dyDescent="0.3">
      <c r="B2" s="156" t="s">
        <v>29</v>
      </c>
      <c r="C2" s="171" t="s">
        <v>0</v>
      </c>
      <c r="D2" s="172"/>
      <c r="E2" s="172"/>
      <c r="F2" s="172"/>
      <c r="G2" s="173" t="s">
        <v>62</v>
      </c>
      <c r="H2" s="174"/>
      <c r="I2" s="174"/>
      <c r="J2" s="175"/>
      <c r="K2" s="176" t="s">
        <v>36</v>
      </c>
      <c r="L2" s="177"/>
      <c r="M2" s="177"/>
      <c r="N2" s="177"/>
      <c r="O2" s="178" t="s">
        <v>37</v>
      </c>
      <c r="P2" s="178"/>
      <c r="Q2" s="178"/>
      <c r="R2" s="157" t="s">
        <v>47</v>
      </c>
      <c r="S2" s="158"/>
      <c r="T2" s="158"/>
      <c r="U2" s="159" t="s">
        <v>50</v>
      </c>
      <c r="V2" s="159"/>
      <c r="W2" s="159"/>
      <c r="X2" s="24"/>
    </row>
    <row r="3" spans="1:26" x14ac:dyDescent="0.3">
      <c r="B3" s="156"/>
      <c r="C3" s="166"/>
      <c r="D3" s="166"/>
      <c r="E3" s="166"/>
      <c r="F3" s="167"/>
      <c r="G3" s="148"/>
      <c r="H3" s="149"/>
      <c r="I3" s="149"/>
      <c r="J3" s="150"/>
      <c r="K3" s="151"/>
      <c r="L3" s="152"/>
      <c r="M3" s="152"/>
      <c r="N3" s="170"/>
      <c r="O3" s="168"/>
      <c r="P3" s="179"/>
      <c r="Q3" s="169"/>
      <c r="R3" s="160"/>
      <c r="S3" s="161"/>
      <c r="T3" s="162"/>
      <c r="U3" s="163"/>
      <c r="V3" s="164"/>
      <c r="W3" s="165"/>
      <c r="X3" s="24"/>
    </row>
    <row r="4" spans="1:26" ht="57.6" x14ac:dyDescent="0.3">
      <c r="B4" s="8" t="s">
        <v>32</v>
      </c>
      <c r="C4" s="2" t="s">
        <v>31</v>
      </c>
      <c r="D4" s="2" t="s">
        <v>112</v>
      </c>
      <c r="E4" s="2" t="s">
        <v>113</v>
      </c>
      <c r="F4" s="36" t="s">
        <v>72</v>
      </c>
      <c r="G4" s="5" t="s">
        <v>31</v>
      </c>
      <c r="H4" s="5" t="s">
        <v>112</v>
      </c>
      <c r="I4" s="5" t="s">
        <v>113</v>
      </c>
      <c r="J4" s="37" t="s">
        <v>72</v>
      </c>
      <c r="K4" s="11" t="s">
        <v>34</v>
      </c>
      <c r="L4" s="11" t="s">
        <v>112</v>
      </c>
      <c r="M4" s="85" t="s">
        <v>113</v>
      </c>
      <c r="N4" s="38" t="s">
        <v>72</v>
      </c>
      <c r="O4" s="17" t="s">
        <v>115</v>
      </c>
      <c r="P4" s="17" t="s">
        <v>116</v>
      </c>
      <c r="Q4" s="39" t="s">
        <v>72</v>
      </c>
      <c r="R4" s="40" t="s">
        <v>44</v>
      </c>
      <c r="S4" s="40" t="s">
        <v>45</v>
      </c>
      <c r="T4" s="43" t="s">
        <v>55</v>
      </c>
      <c r="U4" s="45" t="s">
        <v>44</v>
      </c>
      <c r="V4" s="45" t="s">
        <v>45</v>
      </c>
      <c r="W4" s="53" t="s">
        <v>56</v>
      </c>
      <c r="X4" s="25"/>
    </row>
    <row r="5" spans="1:26" x14ac:dyDescent="0.3">
      <c r="A5" t="s">
        <v>1</v>
      </c>
      <c r="B5" s="9">
        <v>4</v>
      </c>
      <c r="C5" s="4">
        <v>0.6</v>
      </c>
      <c r="D5" s="77">
        <v>0.23100000000000001</v>
      </c>
      <c r="E5" s="77">
        <v>0.3</v>
      </c>
      <c r="F5" s="86">
        <f>AVERAGE(D5:E5)</f>
        <v>0.26550000000000001</v>
      </c>
      <c r="G5" s="72">
        <v>0.25</v>
      </c>
      <c r="H5" s="78">
        <v>0.16</v>
      </c>
      <c r="I5" s="78">
        <v>0.11799999999999999</v>
      </c>
      <c r="J5" s="91">
        <f>AVERAGE(H5:I5)</f>
        <v>0.13900000000000001</v>
      </c>
      <c r="K5" s="12">
        <v>5</v>
      </c>
      <c r="L5" s="12">
        <v>3.8</v>
      </c>
      <c r="M5" s="12">
        <v>2</v>
      </c>
      <c r="N5" s="106">
        <f>AVERAGE(L5:M5)</f>
        <v>2.9</v>
      </c>
      <c r="O5" s="92">
        <v>1.3560000000000001</v>
      </c>
      <c r="P5" s="92">
        <v>1.3560000000000001</v>
      </c>
      <c r="Q5" s="93">
        <f>AVERAGE(O5:P5)</f>
        <v>1.3560000000000001</v>
      </c>
      <c r="R5" s="41">
        <f>B5/2</f>
        <v>2</v>
      </c>
      <c r="S5" s="41"/>
      <c r="T5" s="100">
        <f t="shared" ref="T5:T33" si="0">S5/R5</f>
        <v>0</v>
      </c>
      <c r="U5" s="46">
        <f t="shared" ref="U5:U33" si="1">B5/2</f>
        <v>2</v>
      </c>
      <c r="V5" s="46"/>
      <c r="W5" s="107">
        <f>V5/U5</f>
        <v>0</v>
      </c>
    </row>
    <row r="6" spans="1:26" x14ac:dyDescent="0.3">
      <c r="A6" t="s">
        <v>2</v>
      </c>
      <c r="B6" s="9">
        <v>4</v>
      </c>
      <c r="C6" s="4">
        <v>0.6</v>
      </c>
      <c r="D6" s="77">
        <v>0.34799999999999998</v>
      </c>
      <c r="E6" s="77">
        <v>0.54500000000000004</v>
      </c>
      <c r="F6" s="86">
        <f t="shared" ref="F6:F33" si="2">AVERAGE(D6:E6)</f>
        <v>0.44650000000000001</v>
      </c>
      <c r="G6" s="72">
        <v>0.25</v>
      </c>
      <c r="H6" s="78">
        <v>0.217</v>
      </c>
      <c r="I6" s="78">
        <v>0</v>
      </c>
      <c r="J6" s="91">
        <f t="shared" ref="J6:J33" si="3">AVERAGE(H6:I6)</f>
        <v>0.1085</v>
      </c>
      <c r="K6" s="12">
        <v>5</v>
      </c>
      <c r="L6" s="12">
        <v>5.3</v>
      </c>
      <c r="M6" s="12">
        <v>2.2999999999999998</v>
      </c>
      <c r="N6" s="106">
        <f t="shared" ref="N6:N33" si="4">AVERAGE(L6:M6)</f>
        <v>3.8</v>
      </c>
      <c r="O6" s="92">
        <v>0.92600000000000005</v>
      </c>
      <c r="P6" s="92">
        <v>0.92600000000000005</v>
      </c>
      <c r="Q6" s="93">
        <f t="shared" ref="Q6:Q33" si="5">AVERAGE(O6:P6)</f>
        <v>0.92600000000000005</v>
      </c>
      <c r="R6" s="41">
        <f>B6/2</f>
        <v>2</v>
      </c>
      <c r="S6" s="41"/>
      <c r="T6" s="100">
        <f t="shared" si="0"/>
        <v>0</v>
      </c>
      <c r="U6" s="46">
        <f t="shared" si="1"/>
        <v>2</v>
      </c>
      <c r="V6" s="46">
        <v>2</v>
      </c>
      <c r="W6" s="107">
        <f t="shared" ref="W6:W33" si="6">V6/U6</f>
        <v>1</v>
      </c>
    </row>
    <row r="7" spans="1:26" x14ac:dyDescent="0.3">
      <c r="A7" t="s">
        <v>3</v>
      </c>
      <c r="B7" s="9">
        <v>5</v>
      </c>
      <c r="C7" s="4">
        <v>0.6</v>
      </c>
      <c r="D7" s="77">
        <v>0.222</v>
      </c>
      <c r="E7" s="77">
        <v>0</v>
      </c>
      <c r="F7" s="86">
        <f t="shared" si="2"/>
        <v>0.111</v>
      </c>
      <c r="G7" s="72">
        <v>0.25</v>
      </c>
      <c r="H7" s="78">
        <v>0.17599999999999999</v>
      </c>
      <c r="I7" s="78">
        <v>0.1</v>
      </c>
      <c r="J7" s="91">
        <f t="shared" si="3"/>
        <v>0.13800000000000001</v>
      </c>
      <c r="K7" s="12">
        <v>5</v>
      </c>
      <c r="L7" s="12">
        <v>2.9</v>
      </c>
      <c r="M7" s="12">
        <v>2.6</v>
      </c>
      <c r="N7" s="106">
        <f t="shared" si="4"/>
        <v>2.75</v>
      </c>
      <c r="O7" s="92">
        <v>0.5</v>
      </c>
      <c r="P7" s="92">
        <v>0.25</v>
      </c>
      <c r="Q7" s="93">
        <f t="shared" si="5"/>
        <v>0.375</v>
      </c>
      <c r="R7" s="41">
        <f t="shared" ref="R7:R33" si="7">B7/2</f>
        <v>2.5</v>
      </c>
      <c r="S7" s="41">
        <v>1</v>
      </c>
      <c r="T7" s="100">
        <f t="shared" si="0"/>
        <v>0.4</v>
      </c>
      <c r="U7" s="46">
        <f t="shared" si="1"/>
        <v>2.5</v>
      </c>
      <c r="V7" s="46">
        <v>3</v>
      </c>
      <c r="W7" s="107">
        <f t="shared" si="6"/>
        <v>1.2</v>
      </c>
    </row>
    <row r="8" spans="1:26" x14ac:dyDescent="0.3">
      <c r="A8" t="s">
        <v>4</v>
      </c>
      <c r="B8" s="9">
        <v>3</v>
      </c>
      <c r="C8" s="4">
        <v>0.6</v>
      </c>
      <c r="D8" s="77">
        <v>0.4</v>
      </c>
      <c r="E8" s="77">
        <v>0.33300000000000002</v>
      </c>
      <c r="F8" s="86">
        <f t="shared" si="2"/>
        <v>0.36650000000000005</v>
      </c>
      <c r="G8" s="72">
        <v>0.25</v>
      </c>
      <c r="H8" s="78">
        <v>6.7000000000000004E-2</v>
      </c>
      <c r="I8" s="78">
        <v>0.14299999999999999</v>
      </c>
      <c r="J8" s="91">
        <f t="shared" si="3"/>
        <v>0.105</v>
      </c>
      <c r="K8" s="12">
        <v>5</v>
      </c>
      <c r="L8" s="12">
        <v>5.4</v>
      </c>
      <c r="M8" s="12">
        <v>4</v>
      </c>
      <c r="N8" s="106">
        <f t="shared" si="4"/>
        <v>4.7</v>
      </c>
      <c r="O8" s="92">
        <v>0.41699999999999998</v>
      </c>
      <c r="P8" s="92">
        <v>0</v>
      </c>
      <c r="Q8" s="93">
        <f t="shared" si="5"/>
        <v>0.20849999999999999</v>
      </c>
      <c r="R8" s="41">
        <f t="shared" si="7"/>
        <v>1.5</v>
      </c>
      <c r="S8" s="41"/>
      <c r="T8" s="100">
        <f t="shared" si="0"/>
        <v>0</v>
      </c>
      <c r="U8" s="46">
        <f t="shared" si="1"/>
        <v>1.5</v>
      </c>
      <c r="V8" s="46"/>
      <c r="W8" s="107">
        <f t="shared" si="6"/>
        <v>0</v>
      </c>
    </row>
    <row r="9" spans="1:26" x14ac:dyDescent="0.3">
      <c r="A9" t="s">
        <v>5</v>
      </c>
      <c r="B9" s="9">
        <v>5</v>
      </c>
      <c r="C9" s="4">
        <v>0.6</v>
      </c>
      <c r="D9" s="77">
        <v>0.58299999999999996</v>
      </c>
      <c r="E9" s="77">
        <v>0.47199999999999998</v>
      </c>
      <c r="F9" s="86">
        <f t="shared" si="2"/>
        <v>0.52749999999999997</v>
      </c>
      <c r="G9" s="72">
        <v>0.25</v>
      </c>
      <c r="H9" s="78">
        <v>0</v>
      </c>
      <c r="I9" s="78">
        <v>0.1</v>
      </c>
      <c r="J9" s="91">
        <f t="shared" si="3"/>
        <v>0.05</v>
      </c>
      <c r="K9" s="12">
        <v>5</v>
      </c>
      <c r="L9" s="12">
        <v>6</v>
      </c>
      <c r="M9" s="12">
        <v>6.8</v>
      </c>
      <c r="N9" s="132">
        <f t="shared" si="4"/>
        <v>6.4</v>
      </c>
      <c r="O9" s="92">
        <v>0.30299999999999999</v>
      </c>
      <c r="P9" s="92">
        <v>0.70699999999999996</v>
      </c>
      <c r="Q9" s="93">
        <f t="shared" si="5"/>
        <v>0.505</v>
      </c>
      <c r="R9" s="41">
        <f t="shared" si="7"/>
        <v>2.5</v>
      </c>
      <c r="S9" s="41"/>
      <c r="T9" s="100">
        <f t="shared" si="0"/>
        <v>0</v>
      </c>
      <c r="U9" s="46">
        <f t="shared" si="1"/>
        <v>2.5</v>
      </c>
      <c r="V9" s="46">
        <v>2</v>
      </c>
      <c r="W9" s="107">
        <f t="shared" si="6"/>
        <v>0.8</v>
      </c>
    </row>
    <row r="10" spans="1:26" x14ac:dyDescent="0.3">
      <c r="A10" t="s">
        <v>6</v>
      </c>
      <c r="B10" s="9">
        <v>4.2</v>
      </c>
      <c r="C10" s="4">
        <v>0.6</v>
      </c>
      <c r="D10" s="77">
        <v>0.28599999999999998</v>
      </c>
      <c r="E10" s="77">
        <v>0.16700000000000001</v>
      </c>
      <c r="F10" s="86">
        <f t="shared" si="2"/>
        <v>0.22649999999999998</v>
      </c>
      <c r="G10" s="72">
        <v>0.25</v>
      </c>
      <c r="H10" s="78">
        <v>0.17399999999999999</v>
      </c>
      <c r="I10" s="78">
        <v>0.14299999999999999</v>
      </c>
      <c r="J10" s="91">
        <f t="shared" si="3"/>
        <v>0.15849999999999997</v>
      </c>
      <c r="K10" s="12">
        <v>5</v>
      </c>
      <c r="L10" s="12">
        <v>5.8</v>
      </c>
      <c r="M10" s="12">
        <v>4</v>
      </c>
      <c r="N10" s="106">
        <f t="shared" si="4"/>
        <v>4.9000000000000004</v>
      </c>
      <c r="O10" s="92">
        <v>0.40799999999999997</v>
      </c>
      <c r="P10" s="92">
        <v>0.10199999999999999</v>
      </c>
      <c r="Q10" s="93">
        <f t="shared" si="5"/>
        <v>0.255</v>
      </c>
      <c r="R10" s="41">
        <f t="shared" si="7"/>
        <v>2.1</v>
      </c>
      <c r="S10" s="41"/>
      <c r="T10" s="100">
        <f t="shared" si="0"/>
        <v>0</v>
      </c>
      <c r="U10" s="46">
        <f t="shared" si="1"/>
        <v>2.1</v>
      </c>
      <c r="V10" s="46">
        <v>1</v>
      </c>
      <c r="W10" s="107">
        <f t="shared" si="6"/>
        <v>0.47619047619047616</v>
      </c>
    </row>
    <row r="11" spans="1:26" x14ac:dyDescent="0.3">
      <c r="A11" t="s">
        <v>7</v>
      </c>
      <c r="B11" s="9">
        <v>4</v>
      </c>
      <c r="C11" s="4">
        <v>0.6</v>
      </c>
      <c r="D11" s="77">
        <v>0.47399999999999998</v>
      </c>
      <c r="E11" s="77">
        <v>0.5</v>
      </c>
      <c r="F11" s="86">
        <f t="shared" si="2"/>
        <v>0.48699999999999999</v>
      </c>
      <c r="G11" s="72">
        <v>0.25</v>
      </c>
      <c r="H11" s="78">
        <v>0.21099999999999999</v>
      </c>
      <c r="I11" s="78">
        <v>0.14299999999999999</v>
      </c>
      <c r="J11" s="91">
        <f t="shared" si="3"/>
        <v>0.17699999999999999</v>
      </c>
      <c r="K11" s="12">
        <v>5</v>
      </c>
      <c r="L11" s="12">
        <v>5.3</v>
      </c>
      <c r="M11" s="12">
        <v>3.3</v>
      </c>
      <c r="N11" s="106">
        <f t="shared" si="4"/>
        <v>4.3</v>
      </c>
      <c r="O11" s="92">
        <v>0.57099999999999995</v>
      </c>
      <c r="P11" s="92">
        <v>0.28599999999999998</v>
      </c>
      <c r="Q11" s="93">
        <f t="shared" si="5"/>
        <v>0.42849999999999999</v>
      </c>
      <c r="R11" s="41">
        <f t="shared" si="7"/>
        <v>2</v>
      </c>
      <c r="S11" s="41"/>
      <c r="T11" s="100">
        <f t="shared" si="0"/>
        <v>0</v>
      </c>
      <c r="U11" s="46">
        <f t="shared" si="1"/>
        <v>2</v>
      </c>
      <c r="V11" s="46">
        <v>1</v>
      </c>
      <c r="W11" s="107">
        <f t="shared" si="6"/>
        <v>0.5</v>
      </c>
    </row>
    <row r="12" spans="1:26" x14ac:dyDescent="0.3">
      <c r="A12" t="s">
        <v>8</v>
      </c>
      <c r="B12" s="9">
        <v>3.8</v>
      </c>
      <c r="C12" s="4">
        <v>0.6</v>
      </c>
      <c r="D12" s="77">
        <v>0.217</v>
      </c>
      <c r="E12" s="77">
        <v>0.316</v>
      </c>
      <c r="F12" s="86">
        <f t="shared" si="2"/>
        <v>0.26650000000000001</v>
      </c>
      <c r="G12" s="72">
        <v>0.25</v>
      </c>
      <c r="H12" s="78">
        <v>0</v>
      </c>
      <c r="I12" s="78">
        <v>7.0999999999999994E-2</v>
      </c>
      <c r="J12" s="91">
        <f t="shared" si="3"/>
        <v>3.5499999999999997E-2</v>
      </c>
      <c r="K12" s="12">
        <v>5</v>
      </c>
      <c r="L12" s="12">
        <v>6</v>
      </c>
      <c r="M12" s="12">
        <v>5.8</v>
      </c>
      <c r="N12" s="106">
        <f t="shared" si="4"/>
        <v>5.9</v>
      </c>
      <c r="O12" s="92">
        <v>0.54700000000000004</v>
      </c>
      <c r="P12" s="92">
        <v>0.23400000000000001</v>
      </c>
      <c r="Q12" s="93">
        <f t="shared" si="5"/>
        <v>0.39050000000000001</v>
      </c>
      <c r="R12" s="41">
        <f t="shared" si="7"/>
        <v>1.9</v>
      </c>
      <c r="S12" s="41"/>
      <c r="T12" s="100">
        <f t="shared" si="0"/>
        <v>0</v>
      </c>
      <c r="U12" s="46">
        <f t="shared" si="1"/>
        <v>1.9</v>
      </c>
      <c r="V12" s="46"/>
      <c r="W12" s="107">
        <f t="shared" si="6"/>
        <v>0</v>
      </c>
    </row>
    <row r="13" spans="1:26" x14ac:dyDescent="0.3">
      <c r="A13" t="s">
        <v>9</v>
      </c>
      <c r="B13" s="9">
        <v>4</v>
      </c>
      <c r="C13" s="4">
        <v>0.6</v>
      </c>
      <c r="D13" s="77">
        <v>0.214</v>
      </c>
      <c r="E13" s="77">
        <v>0.214</v>
      </c>
      <c r="F13" s="86">
        <f t="shared" si="2"/>
        <v>0.214</v>
      </c>
      <c r="G13" s="72">
        <v>0.25</v>
      </c>
      <c r="H13" s="78">
        <v>0.111</v>
      </c>
      <c r="I13" s="78">
        <v>0.182</v>
      </c>
      <c r="J13" s="91">
        <f t="shared" si="3"/>
        <v>0.14649999999999999</v>
      </c>
      <c r="K13" s="12">
        <v>5</v>
      </c>
      <c r="L13" s="12">
        <v>2.5</v>
      </c>
      <c r="M13" s="12">
        <v>2.8</v>
      </c>
      <c r="N13" s="106">
        <f t="shared" si="4"/>
        <v>2.65</v>
      </c>
      <c r="O13" s="92">
        <v>0.88900000000000001</v>
      </c>
      <c r="P13" s="92">
        <v>0.88900000000000001</v>
      </c>
      <c r="Q13" s="93">
        <f t="shared" si="5"/>
        <v>0.88900000000000001</v>
      </c>
      <c r="R13" s="41">
        <f t="shared" si="7"/>
        <v>2</v>
      </c>
      <c r="S13" s="41">
        <v>1</v>
      </c>
      <c r="T13" s="100">
        <f t="shared" si="0"/>
        <v>0.5</v>
      </c>
      <c r="U13" s="46">
        <f t="shared" si="1"/>
        <v>2</v>
      </c>
      <c r="V13" s="46"/>
      <c r="W13" s="107">
        <f t="shared" si="6"/>
        <v>0</v>
      </c>
    </row>
    <row r="14" spans="1:26" x14ac:dyDescent="0.3">
      <c r="A14" t="s">
        <v>10</v>
      </c>
      <c r="B14" s="9">
        <v>2.9</v>
      </c>
      <c r="C14" s="4">
        <v>0.6</v>
      </c>
      <c r="D14" s="77">
        <v>0.35299999999999998</v>
      </c>
      <c r="E14" s="77">
        <v>0.52900000000000003</v>
      </c>
      <c r="F14" s="86">
        <f t="shared" si="2"/>
        <v>0.441</v>
      </c>
      <c r="G14" s="72">
        <v>0.25</v>
      </c>
      <c r="H14" s="78">
        <v>6.3E-2</v>
      </c>
      <c r="I14" s="78">
        <v>0</v>
      </c>
      <c r="J14" s="91">
        <f t="shared" si="3"/>
        <v>3.15E-2</v>
      </c>
      <c r="K14" s="12">
        <v>5</v>
      </c>
      <c r="L14" s="12">
        <v>4</v>
      </c>
      <c r="M14" s="12">
        <v>5.2</v>
      </c>
      <c r="N14" s="106">
        <f t="shared" si="4"/>
        <v>4.5999999999999996</v>
      </c>
      <c r="O14" s="92">
        <v>0.51300000000000001</v>
      </c>
      <c r="P14" s="92">
        <v>0.76900000000000002</v>
      </c>
      <c r="Q14" s="93">
        <f t="shared" si="5"/>
        <v>0.64100000000000001</v>
      </c>
      <c r="R14" s="41">
        <f t="shared" si="7"/>
        <v>1.45</v>
      </c>
      <c r="S14" s="41"/>
      <c r="T14" s="100">
        <f t="shared" si="0"/>
        <v>0</v>
      </c>
      <c r="U14" s="46">
        <f t="shared" si="1"/>
        <v>1.45</v>
      </c>
      <c r="V14" s="46">
        <v>1</v>
      </c>
      <c r="W14" s="107">
        <f t="shared" si="6"/>
        <v>0.68965517241379315</v>
      </c>
    </row>
    <row r="15" spans="1:26" x14ac:dyDescent="0.3">
      <c r="A15" t="s">
        <v>11</v>
      </c>
      <c r="B15" s="9">
        <v>2.5</v>
      </c>
      <c r="C15" s="4">
        <v>0.6</v>
      </c>
      <c r="D15" s="77">
        <v>0.28599999999999998</v>
      </c>
      <c r="E15" s="77">
        <v>0.55600000000000005</v>
      </c>
      <c r="F15" s="86">
        <f t="shared" si="2"/>
        <v>0.42100000000000004</v>
      </c>
      <c r="G15" s="72">
        <v>0.25</v>
      </c>
      <c r="H15" s="78">
        <v>0</v>
      </c>
      <c r="I15" s="78">
        <v>0</v>
      </c>
      <c r="J15" s="91">
        <f t="shared" si="3"/>
        <v>0</v>
      </c>
      <c r="K15" s="12">
        <v>5</v>
      </c>
      <c r="L15" s="12">
        <v>8.6999999999999993</v>
      </c>
      <c r="M15" s="12">
        <v>5.6</v>
      </c>
      <c r="N15" s="142">
        <f t="shared" si="4"/>
        <v>7.1499999999999995</v>
      </c>
      <c r="O15" s="92">
        <v>0.64100000000000001</v>
      </c>
      <c r="P15" s="92">
        <v>0</v>
      </c>
      <c r="Q15" s="93">
        <f t="shared" si="5"/>
        <v>0.32050000000000001</v>
      </c>
      <c r="R15" s="41">
        <f t="shared" si="7"/>
        <v>1.25</v>
      </c>
      <c r="S15" s="41"/>
      <c r="T15" s="100">
        <f t="shared" si="0"/>
        <v>0</v>
      </c>
      <c r="U15" s="46">
        <f t="shared" si="1"/>
        <v>1.25</v>
      </c>
      <c r="V15" s="46">
        <v>1</v>
      </c>
      <c r="W15" s="107">
        <f t="shared" si="6"/>
        <v>0.8</v>
      </c>
    </row>
    <row r="16" spans="1:26" x14ac:dyDescent="0.3">
      <c r="A16" t="s">
        <v>12</v>
      </c>
      <c r="B16" s="9">
        <v>4</v>
      </c>
      <c r="C16" s="4">
        <v>0.6</v>
      </c>
      <c r="D16" s="77">
        <v>0.26700000000000002</v>
      </c>
      <c r="E16" s="77">
        <v>0.17399999999999999</v>
      </c>
      <c r="F16" s="86">
        <f t="shared" si="2"/>
        <v>0.2205</v>
      </c>
      <c r="G16" s="72">
        <v>0.25</v>
      </c>
      <c r="H16" s="78">
        <v>0.16700000000000001</v>
      </c>
      <c r="I16" s="78">
        <v>0</v>
      </c>
      <c r="J16" s="91">
        <f t="shared" si="3"/>
        <v>8.3500000000000005E-2</v>
      </c>
      <c r="K16" s="12">
        <v>5</v>
      </c>
      <c r="L16" s="12">
        <v>5.7</v>
      </c>
      <c r="M16" s="12">
        <v>5.5</v>
      </c>
      <c r="N16" s="106">
        <f t="shared" si="4"/>
        <v>5.6</v>
      </c>
      <c r="O16" s="92">
        <v>1.333</v>
      </c>
      <c r="P16" s="92">
        <v>1.778</v>
      </c>
      <c r="Q16" s="138">
        <f t="shared" si="5"/>
        <v>1.5554999999999999</v>
      </c>
      <c r="R16" s="41">
        <f t="shared" si="7"/>
        <v>2</v>
      </c>
      <c r="S16" s="41"/>
      <c r="T16" s="100">
        <f t="shared" si="0"/>
        <v>0</v>
      </c>
      <c r="U16" s="46">
        <f t="shared" si="1"/>
        <v>2</v>
      </c>
      <c r="V16" s="46">
        <v>1</v>
      </c>
      <c r="W16" s="107">
        <f t="shared" si="6"/>
        <v>0.5</v>
      </c>
    </row>
    <row r="17" spans="1:23" x14ac:dyDescent="0.3">
      <c r="A17" t="s">
        <v>13</v>
      </c>
      <c r="B17" s="9">
        <v>5.2</v>
      </c>
      <c r="C17" s="4">
        <v>0.6</v>
      </c>
      <c r="D17" s="77">
        <v>0.33300000000000002</v>
      </c>
      <c r="E17" s="77">
        <v>0.313</v>
      </c>
      <c r="F17" s="86">
        <f t="shared" si="2"/>
        <v>0.32300000000000001</v>
      </c>
      <c r="G17" s="72">
        <v>0.25</v>
      </c>
      <c r="H17" s="78">
        <v>0.22700000000000001</v>
      </c>
      <c r="I17" s="78">
        <v>0.1</v>
      </c>
      <c r="J17" s="91">
        <f t="shared" si="3"/>
        <v>0.16350000000000001</v>
      </c>
      <c r="K17" s="12">
        <v>5</v>
      </c>
      <c r="L17" s="12">
        <v>5.2</v>
      </c>
      <c r="M17" s="12">
        <v>6</v>
      </c>
      <c r="N17" s="106">
        <f t="shared" si="4"/>
        <v>5.6</v>
      </c>
      <c r="O17" s="92">
        <v>0.48399999999999999</v>
      </c>
      <c r="P17" s="92">
        <v>0.48399999999999999</v>
      </c>
      <c r="Q17" s="93">
        <f t="shared" si="5"/>
        <v>0.48399999999999999</v>
      </c>
      <c r="R17" s="41">
        <f t="shared" si="7"/>
        <v>2.6</v>
      </c>
      <c r="S17" s="41"/>
      <c r="T17" s="100">
        <f t="shared" si="0"/>
        <v>0</v>
      </c>
      <c r="U17" s="46">
        <f t="shared" si="1"/>
        <v>2.6</v>
      </c>
      <c r="V17" s="46">
        <v>1</v>
      </c>
      <c r="W17" s="107">
        <f t="shared" si="6"/>
        <v>0.38461538461538458</v>
      </c>
    </row>
    <row r="18" spans="1:23" x14ac:dyDescent="0.3">
      <c r="A18" t="s">
        <v>14</v>
      </c>
      <c r="B18" s="9">
        <v>6.7</v>
      </c>
      <c r="C18" s="4">
        <v>0.6</v>
      </c>
      <c r="D18" s="77">
        <v>0.48399999999999999</v>
      </c>
      <c r="E18" s="77">
        <v>0.40899999999999997</v>
      </c>
      <c r="F18" s="86">
        <f t="shared" si="2"/>
        <v>0.44650000000000001</v>
      </c>
      <c r="G18" s="72">
        <v>0.25</v>
      </c>
      <c r="H18" s="78">
        <v>0.1</v>
      </c>
      <c r="I18" s="78">
        <v>0.20799999999999999</v>
      </c>
      <c r="J18" s="91">
        <f t="shared" si="3"/>
        <v>0.154</v>
      </c>
      <c r="K18" s="12">
        <v>5</v>
      </c>
      <c r="L18" s="12">
        <v>6.1</v>
      </c>
      <c r="M18" s="12">
        <v>3.1</v>
      </c>
      <c r="N18" s="106">
        <f t="shared" si="4"/>
        <v>4.5999999999999996</v>
      </c>
      <c r="O18" s="92">
        <v>0.61599999999999999</v>
      </c>
      <c r="P18" s="92">
        <v>0.27400000000000002</v>
      </c>
      <c r="Q18" s="93">
        <f t="shared" si="5"/>
        <v>0.44500000000000001</v>
      </c>
      <c r="R18" s="41">
        <f t="shared" si="7"/>
        <v>3.35</v>
      </c>
      <c r="S18" s="41"/>
      <c r="T18" s="100">
        <f t="shared" si="0"/>
        <v>0</v>
      </c>
      <c r="U18" s="46">
        <f t="shared" si="1"/>
        <v>3.35</v>
      </c>
      <c r="V18" s="46">
        <v>4</v>
      </c>
      <c r="W18" s="107">
        <f t="shared" si="6"/>
        <v>1.1940298507462686</v>
      </c>
    </row>
    <row r="19" spans="1:23" x14ac:dyDescent="0.3">
      <c r="A19" t="s">
        <v>15</v>
      </c>
      <c r="B19" s="9">
        <v>4</v>
      </c>
      <c r="C19" s="4">
        <v>0.6</v>
      </c>
      <c r="D19" s="77">
        <v>0.26700000000000002</v>
      </c>
      <c r="E19" s="77">
        <v>0.4</v>
      </c>
      <c r="F19" s="86">
        <f t="shared" si="2"/>
        <v>0.33350000000000002</v>
      </c>
      <c r="G19" s="72">
        <v>0.25</v>
      </c>
      <c r="H19" s="78">
        <v>0</v>
      </c>
      <c r="I19" s="78">
        <v>0.1</v>
      </c>
      <c r="J19" s="91">
        <f t="shared" si="3"/>
        <v>0.05</v>
      </c>
      <c r="K19" s="12">
        <v>5</v>
      </c>
      <c r="L19" s="12">
        <v>3.5</v>
      </c>
      <c r="M19" s="12">
        <v>2.8</v>
      </c>
      <c r="N19" s="106">
        <f t="shared" si="4"/>
        <v>3.15</v>
      </c>
      <c r="O19" s="92">
        <v>0.5</v>
      </c>
      <c r="P19" s="92">
        <v>0.66700000000000004</v>
      </c>
      <c r="Q19" s="93">
        <f t="shared" si="5"/>
        <v>0.58350000000000002</v>
      </c>
      <c r="R19" s="41">
        <f t="shared" si="7"/>
        <v>2</v>
      </c>
      <c r="S19" s="41"/>
      <c r="T19" s="100">
        <f t="shared" si="0"/>
        <v>0</v>
      </c>
      <c r="U19" s="46">
        <f t="shared" si="1"/>
        <v>2</v>
      </c>
      <c r="V19" s="46">
        <v>1</v>
      </c>
      <c r="W19" s="107">
        <f t="shared" si="6"/>
        <v>0.5</v>
      </c>
    </row>
    <row r="20" spans="1:23" x14ac:dyDescent="0.3">
      <c r="A20" t="s">
        <v>16</v>
      </c>
      <c r="B20" s="9">
        <v>2.5</v>
      </c>
      <c r="C20" s="4">
        <v>0.6</v>
      </c>
      <c r="D20" s="77">
        <v>0.33300000000000002</v>
      </c>
      <c r="E20" s="77">
        <v>0.14299999999999999</v>
      </c>
      <c r="F20" s="86">
        <f t="shared" si="2"/>
        <v>0.23799999999999999</v>
      </c>
      <c r="G20" s="72">
        <v>0.25</v>
      </c>
      <c r="H20" s="78">
        <v>0.16700000000000001</v>
      </c>
      <c r="I20" s="78">
        <v>0.16700000000000001</v>
      </c>
      <c r="J20" s="91">
        <f t="shared" si="3"/>
        <v>0.16700000000000001</v>
      </c>
      <c r="K20" s="12">
        <v>5</v>
      </c>
      <c r="L20" s="12">
        <v>2.5</v>
      </c>
      <c r="M20" s="12">
        <v>2</v>
      </c>
      <c r="N20" s="106">
        <f t="shared" si="4"/>
        <v>2.25</v>
      </c>
      <c r="O20" s="92">
        <v>1.087</v>
      </c>
      <c r="P20" s="92">
        <v>0.217</v>
      </c>
      <c r="Q20" s="93">
        <f t="shared" si="5"/>
        <v>0.65200000000000002</v>
      </c>
      <c r="R20" s="41">
        <f t="shared" si="7"/>
        <v>1.25</v>
      </c>
      <c r="S20" s="41"/>
      <c r="T20" s="100">
        <f t="shared" si="0"/>
        <v>0</v>
      </c>
      <c r="U20" s="46">
        <f t="shared" si="1"/>
        <v>1.25</v>
      </c>
      <c r="V20" s="46"/>
      <c r="W20" s="107">
        <f t="shared" si="6"/>
        <v>0</v>
      </c>
    </row>
    <row r="21" spans="1:23" x14ac:dyDescent="0.3">
      <c r="A21" t="s">
        <v>17</v>
      </c>
      <c r="B21" s="9">
        <v>6</v>
      </c>
      <c r="C21" s="4">
        <v>0.6</v>
      </c>
      <c r="D21" s="77">
        <v>0.52900000000000003</v>
      </c>
      <c r="E21" s="77">
        <v>0.41699999999999998</v>
      </c>
      <c r="F21" s="86">
        <f t="shared" si="2"/>
        <v>0.47299999999999998</v>
      </c>
      <c r="G21" s="72">
        <v>0.25</v>
      </c>
      <c r="H21" s="78">
        <v>0.19400000000000001</v>
      </c>
      <c r="I21" s="78">
        <v>0.214</v>
      </c>
      <c r="J21" s="91">
        <f t="shared" si="3"/>
        <v>0.20400000000000001</v>
      </c>
      <c r="K21" s="12">
        <v>5</v>
      </c>
      <c r="L21" s="12">
        <v>5.8</v>
      </c>
      <c r="M21" s="12">
        <v>3.3</v>
      </c>
      <c r="N21" s="106">
        <f t="shared" si="4"/>
        <v>4.55</v>
      </c>
      <c r="O21" s="92">
        <v>0.85699999999999998</v>
      </c>
      <c r="P21" s="92">
        <v>0</v>
      </c>
      <c r="Q21" s="93">
        <f t="shared" si="5"/>
        <v>0.42849999999999999</v>
      </c>
      <c r="R21" s="41">
        <f t="shared" si="7"/>
        <v>3</v>
      </c>
      <c r="S21" s="41"/>
      <c r="T21" s="100">
        <f t="shared" si="0"/>
        <v>0</v>
      </c>
      <c r="U21" s="46">
        <f t="shared" si="1"/>
        <v>3</v>
      </c>
      <c r="V21" s="46">
        <v>1</v>
      </c>
      <c r="W21" s="107">
        <f t="shared" si="6"/>
        <v>0.33333333333333331</v>
      </c>
    </row>
    <row r="22" spans="1:23" x14ac:dyDescent="0.3">
      <c r="A22" t="s">
        <v>18</v>
      </c>
      <c r="B22" s="9">
        <v>4.4000000000000004</v>
      </c>
      <c r="C22" s="4">
        <v>0.6</v>
      </c>
      <c r="D22" s="77">
        <v>0.42299999999999999</v>
      </c>
      <c r="E22" s="79">
        <v>0.89500000000000002</v>
      </c>
      <c r="F22" s="136">
        <f t="shared" si="2"/>
        <v>0.65900000000000003</v>
      </c>
      <c r="G22" s="72">
        <v>0.25</v>
      </c>
      <c r="H22" s="78">
        <v>0.42899999999999999</v>
      </c>
      <c r="I22" s="78">
        <v>0.182</v>
      </c>
      <c r="J22" s="91">
        <f t="shared" si="3"/>
        <v>0.30549999999999999</v>
      </c>
      <c r="K22" s="12">
        <v>5</v>
      </c>
      <c r="L22" s="12">
        <v>7.1</v>
      </c>
      <c r="M22" s="12">
        <v>5.7</v>
      </c>
      <c r="N22" s="132">
        <f t="shared" si="4"/>
        <v>6.4</v>
      </c>
      <c r="O22" s="92">
        <v>0.75</v>
      </c>
      <c r="P22" s="92">
        <v>1</v>
      </c>
      <c r="Q22" s="93">
        <f t="shared" si="5"/>
        <v>0.875</v>
      </c>
      <c r="R22" s="41">
        <f t="shared" si="7"/>
        <v>2.2000000000000002</v>
      </c>
      <c r="S22" s="41">
        <v>1</v>
      </c>
      <c r="T22" s="100">
        <f t="shared" si="0"/>
        <v>0.45454545454545453</v>
      </c>
      <c r="U22" s="46">
        <f t="shared" si="1"/>
        <v>2.2000000000000002</v>
      </c>
      <c r="V22" s="46">
        <v>3</v>
      </c>
      <c r="W22" s="145">
        <f t="shared" si="6"/>
        <v>1.3636363636363635</v>
      </c>
    </row>
    <row r="23" spans="1:23" x14ac:dyDescent="0.3">
      <c r="A23" t="s">
        <v>19</v>
      </c>
      <c r="B23" s="9">
        <v>5</v>
      </c>
      <c r="C23" s="4">
        <v>0.6</v>
      </c>
      <c r="D23" s="77">
        <v>0.21099999999999999</v>
      </c>
      <c r="E23" s="77">
        <v>0.35699999999999998</v>
      </c>
      <c r="F23" s="86">
        <f t="shared" si="2"/>
        <v>0.28399999999999997</v>
      </c>
      <c r="G23" s="72">
        <v>0.25</v>
      </c>
      <c r="H23" s="78">
        <v>0.1</v>
      </c>
      <c r="I23" s="78">
        <v>6.7000000000000004E-2</v>
      </c>
      <c r="J23" s="91">
        <f t="shared" si="3"/>
        <v>8.3500000000000005E-2</v>
      </c>
      <c r="K23" s="12">
        <v>5</v>
      </c>
      <c r="L23" s="12">
        <v>5</v>
      </c>
      <c r="M23" s="12">
        <v>2</v>
      </c>
      <c r="N23" s="106">
        <f t="shared" si="4"/>
        <v>3.5</v>
      </c>
      <c r="O23" s="92">
        <v>0.29399999999999998</v>
      </c>
      <c r="P23" s="92">
        <v>1.1759999999999999</v>
      </c>
      <c r="Q23" s="93">
        <f t="shared" si="5"/>
        <v>0.73499999999999999</v>
      </c>
      <c r="R23" s="41">
        <f t="shared" si="7"/>
        <v>2.5</v>
      </c>
      <c r="S23" s="41"/>
      <c r="T23" s="100">
        <f t="shared" si="0"/>
        <v>0</v>
      </c>
      <c r="U23" s="46">
        <f t="shared" si="1"/>
        <v>2.5</v>
      </c>
      <c r="V23" s="46"/>
      <c r="W23" s="107">
        <f t="shared" si="6"/>
        <v>0</v>
      </c>
    </row>
    <row r="24" spans="1:23" x14ac:dyDescent="0.3">
      <c r="A24" t="s">
        <v>20</v>
      </c>
      <c r="B24" s="9">
        <v>10.4</v>
      </c>
      <c r="C24" s="4">
        <v>0.6</v>
      </c>
      <c r="D24" s="77">
        <v>0.29299999999999998</v>
      </c>
      <c r="E24" s="77">
        <v>0.5</v>
      </c>
      <c r="F24" s="86">
        <f t="shared" si="2"/>
        <v>0.39649999999999996</v>
      </c>
      <c r="G24" s="72">
        <v>0.25</v>
      </c>
      <c r="H24" s="78">
        <v>0.17899999999999999</v>
      </c>
      <c r="I24" s="78">
        <v>0.14299999999999999</v>
      </c>
      <c r="J24" s="91">
        <f t="shared" si="3"/>
        <v>0.16099999999999998</v>
      </c>
      <c r="K24" s="12">
        <v>5</v>
      </c>
      <c r="L24" s="12">
        <v>3.5</v>
      </c>
      <c r="M24" s="12">
        <v>3</v>
      </c>
      <c r="N24" s="106">
        <f t="shared" si="4"/>
        <v>3.25</v>
      </c>
      <c r="O24" s="92">
        <v>0.47899999999999998</v>
      </c>
      <c r="P24" s="92">
        <v>0.24</v>
      </c>
      <c r="Q24" s="93">
        <f t="shared" si="5"/>
        <v>0.35949999999999999</v>
      </c>
      <c r="R24" s="41">
        <f t="shared" si="7"/>
        <v>5.2</v>
      </c>
      <c r="S24" s="41">
        <v>1</v>
      </c>
      <c r="T24" s="100">
        <f t="shared" si="0"/>
        <v>0.19230769230769229</v>
      </c>
      <c r="U24" s="46">
        <f t="shared" si="1"/>
        <v>5.2</v>
      </c>
      <c r="V24" s="46">
        <v>3</v>
      </c>
      <c r="W24" s="107">
        <f t="shared" si="6"/>
        <v>0.57692307692307687</v>
      </c>
    </row>
    <row r="25" spans="1:23" x14ac:dyDescent="0.3">
      <c r="A25" t="s">
        <v>21</v>
      </c>
      <c r="B25" s="9">
        <v>3</v>
      </c>
      <c r="C25" s="4">
        <v>0.6</v>
      </c>
      <c r="D25" s="77">
        <v>0.6</v>
      </c>
      <c r="E25" s="77">
        <v>0.6</v>
      </c>
      <c r="F25" s="86">
        <f t="shared" si="2"/>
        <v>0.6</v>
      </c>
      <c r="G25" s="72">
        <v>0.25</v>
      </c>
      <c r="H25" s="78">
        <v>0.29199999999999998</v>
      </c>
      <c r="I25" s="78">
        <v>0.4</v>
      </c>
      <c r="J25" s="91">
        <f t="shared" si="3"/>
        <v>0.34599999999999997</v>
      </c>
      <c r="K25" s="12">
        <v>5</v>
      </c>
      <c r="L25" s="12">
        <v>6</v>
      </c>
      <c r="M25" s="12">
        <v>6.3</v>
      </c>
      <c r="N25" s="106">
        <f t="shared" si="4"/>
        <v>6.15</v>
      </c>
      <c r="O25" s="92">
        <v>1.2769999999999999</v>
      </c>
      <c r="P25" s="92">
        <v>0.85099999999999998</v>
      </c>
      <c r="Q25" s="93">
        <f t="shared" si="5"/>
        <v>1.0640000000000001</v>
      </c>
      <c r="R25" s="41">
        <f t="shared" si="7"/>
        <v>1.5</v>
      </c>
      <c r="S25" s="41">
        <v>7</v>
      </c>
      <c r="T25" s="139">
        <f t="shared" si="0"/>
        <v>4.666666666666667</v>
      </c>
      <c r="U25" s="46">
        <f t="shared" si="1"/>
        <v>1.5</v>
      </c>
      <c r="V25" s="46">
        <v>5</v>
      </c>
      <c r="W25" s="144">
        <f t="shared" si="6"/>
        <v>3.3333333333333335</v>
      </c>
    </row>
    <row r="26" spans="1:23" x14ac:dyDescent="0.3">
      <c r="A26" t="s">
        <v>22</v>
      </c>
      <c r="B26" s="9">
        <v>3</v>
      </c>
      <c r="C26" s="4">
        <v>0.6</v>
      </c>
      <c r="D26" s="77">
        <v>0.55600000000000005</v>
      </c>
      <c r="E26" s="77">
        <v>0.66700000000000004</v>
      </c>
      <c r="F26" s="86">
        <f t="shared" si="2"/>
        <v>0.61150000000000004</v>
      </c>
      <c r="G26" s="72">
        <v>0.25</v>
      </c>
      <c r="H26" s="78">
        <v>0.23100000000000001</v>
      </c>
      <c r="I26" s="78">
        <v>0</v>
      </c>
      <c r="J26" s="91">
        <f t="shared" si="3"/>
        <v>0.11550000000000001</v>
      </c>
      <c r="K26" s="12">
        <v>5</v>
      </c>
      <c r="L26" s="12">
        <v>3.3</v>
      </c>
      <c r="M26" s="12">
        <v>4.7</v>
      </c>
      <c r="N26" s="106">
        <f t="shared" si="4"/>
        <v>4</v>
      </c>
      <c r="O26" s="92">
        <v>0.75</v>
      </c>
      <c r="P26" s="92">
        <v>1.75</v>
      </c>
      <c r="Q26" s="93">
        <f t="shared" si="5"/>
        <v>1.25</v>
      </c>
      <c r="R26" s="41">
        <f t="shared" si="7"/>
        <v>1.5</v>
      </c>
      <c r="S26" s="41">
        <v>1</v>
      </c>
      <c r="T26" s="100">
        <f t="shared" si="0"/>
        <v>0.66666666666666663</v>
      </c>
      <c r="U26" s="46">
        <f t="shared" si="1"/>
        <v>1.5</v>
      </c>
      <c r="V26" s="46"/>
      <c r="W26" s="107">
        <f t="shared" si="6"/>
        <v>0</v>
      </c>
    </row>
    <row r="27" spans="1:23" x14ac:dyDescent="0.3">
      <c r="A27" t="s">
        <v>23</v>
      </c>
      <c r="B27" s="9">
        <v>5.8</v>
      </c>
      <c r="C27" s="4">
        <v>0.6</v>
      </c>
      <c r="D27" s="77">
        <v>0.64300000000000002</v>
      </c>
      <c r="E27" s="77">
        <v>0.42899999999999999</v>
      </c>
      <c r="F27" s="86">
        <f t="shared" si="2"/>
        <v>0.53600000000000003</v>
      </c>
      <c r="G27" s="72">
        <v>0.25</v>
      </c>
      <c r="H27" s="78">
        <v>0.16</v>
      </c>
      <c r="I27" s="78">
        <v>0.105</v>
      </c>
      <c r="J27" s="91">
        <f t="shared" si="3"/>
        <v>0.13250000000000001</v>
      </c>
      <c r="K27" s="12">
        <v>5</v>
      </c>
      <c r="L27" s="12">
        <v>4.7</v>
      </c>
      <c r="M27" s="12">
        <v>2.9</v>
      </c>
      <c r="N27" s="106">
        <f t="shared" si="4"/>
        <v>3.8</v>
      </c>
      <c r="O27" s="92">
        <v>1.34</v>
      </c>
      <c r="P27" s="92">
        <v>1.4430000000000001</v>
      </c>
      <c r="Q27" s="93">
        <f t="shared" si="5"/>
        <v>1.3915000000000002</v>
      </c>
      <c r="R27" s="41">
        <f t="shared" si="7"/>
        <v>2.9</v>
      </c>
      <c r="S27" s="41">
        <v>1</v>
      </c>
      <c r="T27" s="100">
        <f t="shared" si="0"/>
        <v>0.34482758620689657</v>
      </c>
      <c r="U27" s="46">
        <f t="shared" si="1"/>
        <v>2.9</v>
      </c>
      <c r="V27" s="46">
        <v>1</v>
      </c>
      <c r="W27" s="107">
        <f t="shared" si="6"/>
        <v>0.34482758620689657</v>
      </c>
    </row>
    <row r="28" spans="1:23" x14ac:dyDescent="0.3">
      <c r="A28" t="s">
        <v>24</v>
      </c>
      <c r="B28" s="9">
        <v>3</v>
      </c>
      <c r="C28" s="4">
        <v>0.6</v>
      </c>
      <c r="D28" s="77">
        <v>0.71399999999999997</v>
      </c>
      <c r="E28" s="77">
        <v>0.52900000000000003</v>
      </c>
      <c r="F28" s="86">
        <f t="shared" si="2"/>
        <v>0.62149999999999994</v>
      </c>
      <c r="G28" s="72">
        <v>0.25</v>
      </c>
      <c r="H28" s="78">
        <v>9.5000000000000001E-2</v>
      </c>
      <c r="I28" s="78">
        <v>0</v>
      </c>
      <c r="J28" s="91">
        <f t="shared" si="3"/>
        <v>4.7500000000000001E-2</v>
      </c>
      <c r="K28" s="12">
        <v>5</v>
      </c>
      <c r="L28" s="12">
        <v>6.3</v>
      </c>
      <c r="M28" s="12">
        <v>4.7</v>
      </c>
      <c r="N28" s="106">
        <f t="shared" si="4"/>
        <v>5.5</v>
      </c>
      <c r="O28" s="92">
        <v>1.264</v>
      </c>
      <c r="P28" s="92">
        <v>0.23</v>
      </c>
      <c r="Q28" s="93">
        <f t="shared" si="5"/>
        <v>0.747</v>
      </c>
      <c r="R28" s="41">
        <f t="shared" si="7"/>
        <v>1.5</v>
      </c>
      <c r="S28" s="41"/>
      <c r="T28" s="100">
        <f t="shared" si="0"/>
        <v>0</v>
      </c>
      <c r="U28" s="46">
        <f t="shared" si="1"/>
        <v>1.5</v>
      </c>
      <c r="V28" s="46"/>
      <c r="W28" s="107">
        <f t="shared" si="6"/>
        <v>0</v>
      </c>
    </row>
    <row r="29" spans="1:23" x14ac:dyDescent="0.3">
      <c r="A29" t="s">
        <v>25</v>
      </c>
      <c r="B29" s="9">
        <v>3</v>
      </c>
      <c r="C29" s="4">
        <v>0.6</v>
      </c>
      <c r="D29" s="77">
        <v>0.188</v>
      </c>
      <c r="E29" s="77">
        <v>0.125</v>
      </c>
      <c r="F29" s="86">
        <f t="shared" si="2"/>
        <v>0.1565</v>
      </c>
      <c r="G29" s="72">
        <v>0.25</v>
      </c>
      <c r="H29" s="78">
        <v>9.0999999999999998E-2</v>
      </c>
      <c r="I29" s="78">
        <v>0.125</v>
      </c>
      <c r="J29" s="91">
        <f t="shared" si="3"/>
        <v>0.108</v>
      </c>
      <c r="K29" s="12">
        <v>5</v>
      </c>
      <c r="L29" s="12">
        <v>5.3</v>
      </c>
      <c r="M29" s="12">
        <v>2.7</v>
      </c>
      <c r="N29" s="106">
        <f t="shared" si="4"/>
        <v>4</v>
      </c>
      <c r="O29" s="92">
        <v>0.96199999999999997</v>
      </c>
      <c r="P29" s="92">
        <v>1.3460000000000001</v>
      </c>
      <c r="Q29" s="93">
        <f t="shared" si="5"/>
        <v>1.1539999999999999</v>
      </c>
      <c r="R29" s="41">
        <f t="shared" si="7"/>
        <v>1.5</v>
      </c>
      <c r="S29" s="41"/>
      <c r="T29" s="100">
        <f t="shared" si="0"/>
        <v>0</v>
      </c>
      <c r="U29" s="46">
        <f t="shared" si="1"/>
        <v>1.5</v>
      </c>
      <c r="V29" s="46">
        <v>1</v>
      </c>
      <c r="W29" s="107">
        <f t="shared" si="6"/>
        <v>0.66666666666666663</v>
      </c>
    </row>
    <row r="30" spans="1:23" x14ac:dyDescent="0.3">
      <c r="A30" t="s">
        <v>30</v>
      </c>
      <c r="B30" s="9">
        <v>4</v>
      </c>
      <c r="C30" s="4">
        <v>0.6</v>
      </c>
      <c r="D30" s="77">
        <v>0.42899999999999999</v>
      </c>
      <c r="E30" s="77">
        <v>0.42899999999999999</v>
      </c>
      <c r="F30" s="86">
        <f t="shared" si="2"/>
        <v>0.42899999999999999</v>
      </c>
      <c r="G30" s="72">
        <v>0.25</v>
      </c>
      <c r="H30" s="78">
        <v>0.182</v>
      </c>
      <c r="I30" s="78">
        <v>0.6</v>
      </c>
      <c r="J30" s="137">
        <f t="shared" si="3"/>
        <v>0.39100000000000001</v>
      </c>
      <c r="K30" s="12">
        <v>5</v>
      </c>
      <c r="L30" s="12">
        <v>3.3</v>
      </c>
      <c r="M30" s="12">
        <v>3.8</v>
      </c>
      <c r="N30" s="106">
        <f t="shared" si="4"/>
        <v>3.55</v>
      </c>
      <c r="O30" s="92">
        <v>0.94599999999999995</v>
      </c>
      <c r="P30" s="92">
        <v>0.81100000000000005</v>
      </c>
      <c r="Q30" s="93">
        <f t="shared" si="5"/>
        <v>0.87850000000000006</v>
      </c>
      <c r="R30" s="41">
        <f t="shared" si="7"/>
        <v>2</v>
      </c>
      <c r="S30" s="41"/>
      <c r="T30" s="100">
        <f t="shared" si="0"/>
        <v>0</v>
      </c>
      <c r="U30" s="46">
        <f t="shared" si="1"/>
        <v>2</v>
      </c>
      <c r="V30" s="46">
        <v>3</v>
      </c>
      <c r="W30" s="107">
        <f t="shared" si="6"/>
        <v>1.5</v>
      </c>
    </row>
    <row r="31" spans="1:23" x14ac:dyDescent="0.3">
      <c r="A31" t="s">
        <v>26</v>
      </c>
      <c r="B31" s="9">
        <v>5.7</v>
      </c>
      <c r="C31" s="4">
        <v>0.6</v>
      </c>
      <c r="D31" s="77">
        <v>0.68799999999999994</v>
      </c>
      <c r="E31" s="77">
        <v>0.55600000000000005</v>
      </c>
      <c r="F31" s="86">
        <f t="shared" si="2"/>
        <v>0.622</v>
      </c>
      <c r="G31" s="72">
        <v>0.25</v>
      </c>
      <c r="H31" s="78">
        <v>0.111</v>
      </c>
      <c r="I31" s="78">
        <v>7.6999999999999999E-2</v>
      </c>
      <c r="J31" s="91">
        <f t="shared" si="3"/>
        <v>9.4E-2</v>
      </c>
      <c r="K31" s="12">
        <v>5</v>
      </c>
      <c r="L31" s="12">
        <v>3.2</v>
      </c>
      <c r="M31" s="12">
        <v>3.7</v>
      </c>
      <c r="N31" s="106">
        <f t="shared" si="4"/>
        <v>3.45</v>
      </c>
      <c r="O31" s="92">
        <v>0.625</v>
      </c>
      <c r="P31" s="92">
        <v>0.83299999999999996</v>
      </c>
      <c r="Q31" s="93">
        <f t="shared" si="5"/>
        <v>0.72899999999999998</v>
      </c>
      <c r="R31" s="41">
        <f t="shared" si="7"/>
        <v>2.85</v>
      </c>
      <c r="S31" s="41"/>
      <c r="T31" s="100">
        <f t="shared" si="0"/>
        <v>0</v>
      </c>
      <c r="U31" s="46">
        <f t="shared" si="1"/>
        <v>2.85</v>
      </c>
      <c r="V31" s="46">
        <v>4</v>
      </c>
      <c r="W31" s="145">
        <f t="shared" si="6"/>
        <v>1.4035087719298245</v>
      </c>
    </row>
    <row r="32" spans="1:23" x14ac:dyDescent="0.3">
      <c r="A32" t="s">
        <v>27</v>
      </c>
      <c r="B32" s="9">
        <v>6</v>
      </c>
      <c r="C32" s="4">
        <v>0.6</v>
      </c>
      <c r="D32" s="77">
        <v>0.56299999999999994</v>
      </c>
      <c r="E32" s="77">
        <v>0.55600000000000005</v>
      </c>
      <c r="F32" s="86">
        <f t="shared" si="2"/>
        <v>0.5595</v>
      </c>
      <c r="G32" s="72">
        <v>0.25</v>
      </c>
      <c r="H32" s="78">
        <v>0.21099999999999999</v>
      </c>
      <c r="I32" s="78">
        <v>0.13300000000000001</v>
      </c>
      <c r="J32" s="91">
        <f t="shared" si="3"/>
        <v>0.17199999999999999</v>
      </c>
      <c r="K32" s="12">
        <v>5</v>
      </c>
      <c r="L32" s="12">
        <v>2.8</v>
      </c>
      <c r="M32" s="12">
        <v>2.5</v>
      </c>
      <c r="N32" s="106">
        <f t="shared" si="4"/>
        <v>2.65</v>
      </c>
      <c r="O32" s="92">
        <v>0.28299999999999997</v>
      </c>
      <c r="P32" s="92">
        <v>0.84899999999999998</v>
      </c>
      <c r="Q32" s="93">
        <f t="shared" si="5"/>
        <v>0.56599999999999995</v>
      </c>
      <c r="R32" s="41">
        <f>B32/2</f>
        <v>3</v>
      </c>
      <c r="S32" s="41"/>
      <c r="T32" s="100">
        <f t="shared" si="0"/>
        <v>0</v>
      </c>
      <c r="U32" s="46">
        <f t="shared" si="1"/>
        <v>3</v>
      </c>
      <c r="V32" s="46">
        <v>1</v>
      </c>
      <c r="W32" s="107">
        <f t="shared" si="6"/>
        <v>0.33333333333333331</v>
      </c>
    </row>
    <row r="33" spans="1:23" x14ac:dyDescent="0.3">
      <c r="A33" t="s">
        <v>28</v>
      </c>
      <c r="B33" s="9">
        <v>1</v>
      </c>
      <c r="C33" s="4">
        <v>0.6</v>
      </c>
      <c r="D33" s="77">
        <v>0.36399999999999999</v>
      </c>
      <c r="E33" s="77">
        <v>0.25</v>
      </c>
      <c r="F33" s="86">
        <f t="shared" si="2"/>
        <v>0.307</v>
      </c>
      <c r="G33" s="72">
        <v>0.25</v>
      </c>
      <c r="H33" s="78">
        <v>0.25</v>
      </c>
      <c r="I33" s="78">
        <v>0.2</v>
      </c>
      <c r="J33" s="91">
        <f t="shared" si="3"/>
        <v>0.22500000000000001</v>
      </c>
      <c r="K33" s="12">
        <v>5</v>
      </c>
      <c r="L33" s="12">
        <v>5.9</v>
      </c>
      <c r="M33" s="12">
        <v>8</v>
      </c>
      <c r="N33" s="132">
        <f t="shared" si="4"/>
        <v>6.95</v>
      </c>
      <c r="O33" s="92">
        <v>0</v>
      </c>
      <c r="P33" s="92">
        <v>0.2</v>
      </c>
      <c r="Q33" s="93">
        <f t="shared" si="5"/>
        <v>0.1</v>
      </c>
      <c r="R33" s="41">
        <f t="shared" si="7"/>
        <v>0.5</v>
      </c>
      <c r="S33" s="41"/>
      <c r="T33" s="100">
        <f t="shared" si="0"/>
        <v>0</v>
      </c>
      <c r="U33" s="46">
        <f t="shared" si="1"/>
        <v>0.5</v>
      </c>
      <c r="V33" s="46"/>
      <c r="W33" s="107">
        <f t="shared" si="6"/>
        <v>0</v>
      </c>
    </row>
    <row r="34" spans="1:23" ht="15" thickBot="1" x14ac:dyDescent="0.35">
      <c r="A34" t="s">
        <v>33</v>
      </c>
      <c r="B34" s="9">
        <f>SUM(B5:B33)</f>
        <v>125.10000000000002</v>
      </c>
      <c r="C34" s="22"/>
      <c r="D34" s="20"/>
      <c r="E34" s="20"/>
      <c r="F34" s="20"/>
      <c r="G34" s="10"/>
      <c r="H34" s="10"/>
      <c r="I34" s="10"/>
      <c r="J34" s="10"/>
      <c r="K34" s="20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</row>
    <row r="35" spans="1:23" ht="15" thickTop="1" x14ac:dyDescent="0.3">
      <c r="G35" s="1"/>
      <c r="H35" s="1"/>
      <c r="I35" s="1"/>
      <c r="J35" s="1"/>
    </row>
  </sheetData>
  <mergeCells count="14">
    <mergeCell ref="R3:T3"/>
    <mergeCell ref="U3:W3"/>
    <mergeCell ref="C1:V1"/>
    <mergeCell ref="R2:T2"/>
    <mergeCell ref="U2:W2"/>
    <mergeCell ref="B2:B3"/>
    <mergeCell ref="C2:F2"/>
    <mergeCell ref="G2:J2"/>
    <mergeCell ref="K2:N2"/>
    <mergeCell ref="O2:Q2"/>
    <mergeCell ref="C3:F3"/>
    <mergeCell ref="G3:J3"/>
    <mergeCell ref="K3:N3"/>
    <mergeCell ref="O3:Q3"/>
  </mergeCells>
  <pageMargins left="0.25" right="0.25" top="0.75" bottom="0.75" header="0.3" footer="0.3"/>
  <pageSetup paperSize="8" scale="71" orientation="landscape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7E6886-0235-479C-AA2F-1D699B8DD402}">
  <sheetPr codeName="Feuil12">
    <tabColor rgb="FF0070C0"/>
    <pageSetUpPr fitToPage="1"/>
  </sheetPr>
  <dimension ref="A1:AH34"/>
  <sheetViews>
    <sheetView topLeftCell="N2" zoomScale="70" zoomScaleNormal="70" workbookViewId="0">
      <selection activeCell="AH24" sqref="AH24"/>
    </sheetView>
  </sheetViews>
  <sheetFormatPr baseColWidth="10" defaultRowHeight="14.4" x14ac:dyDescent="0.3"/>
  <cols>
    <col min="1" max="2" width="14.88671875" customWidth="1"/>
    <col min="3" max="3" width="11.33203125" customWidth="1"/>
    <col min="4" max="7" width="11.21875" customWidth="1"/>
    <col min="8" max="8" width="12.109375" customWidth="1"/>
    <col min="9" max="12" width="12.44140625" customWidth="1"/>
    <col min="13" max="16" width="12.21875" customWidth="1"/>
    <col min="17" max="17" width="11.21875" customWidth="1"/>
    <col min="18" max="30" width="12.21875" customWidth="1"/>
    <col min="31" max="32" width="17.88671875" customWidth="1"/>
    <col min="33" max="33" width="16" customWidth="1"/>
  </cols>
  <sheetData>
    <row r="1" spans="1:34" ht="47.4" customHeight="1" x14ac:dyDescent="0.3">
      <c r="C1" s="183" t="s">
        <v>117</v>
      </c>
      <c r="D1" s="183"/>
      <c r="E1" s="183"/>
      <c r="F1" s="183"/>
      <c r="G1" s="183"/>
      <c r="H1" s="183"/>
      <c r="I1" s="183"/>
      <c r="J1" s="183"/>
      <c r="K1" s="183"/>
      <c r="L1" s="183"/>
      <c r="M1" s="183"/>
      <c r="N1" s="183"/>
      <c r="O1" s="183"/>
      <c r="P1" s="183"/>
      <c r="Q1" s="183"/>
      <c r="R1" s="183"/>
      <c r="S1" s="183"/>
      <c r="T1" s="183"/>
      <c r="U1" s="183"/>
      <c r="V1" s="183"/>
      <c r="W1" s="183"/>
      <c r="X1" s="183"/>
      <c r="Y1" s="183"/>
      <c r="Z1" s="183"/>
      <c r="AA1" s="183"/>
      <c r="AB1" s="183"/>
      <c r="AC1" s="183"/>
      <c r="AD1" s="183"/>
      <c r="AE1" s="183"/>
      <c r="AF1" s="183"/>
      <c r="AG1" s="183"/>
    </row>
    <row r="2" spans="1:34" ht="29.4" customHeight="1" x14ac:dyDescent="0.3">
      <c r="B2" s="7" t="s">
        <v>29</v>
      </c>
      <c r="C2" s="182" t="s">
        <v>0</v>
      </c>
      <c r="D2" s="182"/>
      <c r="E2" s="182"/>
      <c r="F2" s="182"/>
      <c r="G2" s="182"/>
      <c r="H2" s="189" t="s">
        <v>62</v>
      </c>
      <c r="I2" s="189"/>
      <c r="J2" s="189"/>
      <c r="K2" s="189"/>
      <c r="L2" s="189"/>
      <c r="M2" s="187" t="s">
        <v>40</v>
      </c>
      <c r="N2" s="187"/>
      <c r="O2" s="187"/>
      <c r="P2" s="187"/>
      <c r="Q2" s="187"/>
      <c r="R2" s="188" t="s">
        <v>37</v>
      </c>
      <c r="S2" s="188"/>
      <c r="T2" s="188"/>
      <c r="U2" s="188"/>
      <c r="V2" s="188"/>
      <c r="W2" s="191" t="s">
        <v>43</v>
      </c>
      <c r="X2" s="192"/>
      <c r="Y2" s="192"/>
      <c r="Z2" s="192"/>
      <c r="AA2" s="186" t="s">
        <v>50</v>
      </c>
      <c r="AB2" s="186"/>
      <c r="AC2" s="186"/>
      <c r="AD2" s="186"/>
      <c r="AE2" s="63" t="s">
        <v>42</v>
      </c>
      <c r="AF2" s="65" t="s">
        <v>71</v>
      </c>
      <c r="AG2" s="64" t="s">
        <v>100</v>
      </c>
    </row>
    <row r="3" spans="1:34" ht="100.8" x14ac:dyDescent="0.3">
      <c r="B3" s="8" t="s">
        <v>32</v>
      </c>
      <c r="C3" s="29" t="s">
        <v>118</v>
      </c>
      <c r="D3" s="29" t="s">
        <v>119</v>
      </c>
      <c r="E3" s="29" t="s">
        <v>120</v>
      </c>
      <c r="F3" s="36" t="s">
        <v>41</v>
      </c>
      <c r="G3" s="29" t="s">
        <v>121</v>
      </c>
      <c r="H3" s="28" t="s">
        <v>118</v>
      </c>
      <c r="I3" s="28" t="s">
        <v>119</v>
      </c>
      <c r="J3" s="28" t="s">
        <v>122</v>
      </c>
      <c r="K3" s="37" t="s">
        <v>41</v>
      </c>
      <c r="L3" s="28" t="s">
        <v>121</v>
      </c>
      <c r="M3" s="33" t="s">
        <v>118</v>
      </c>
      <c r="N3" s="26" t="s">
        <v>119</v>
      </c>
      <c r="O3" s="26" t="s">
        <v>122</v>
      </c>
      <c r="P3" s="38" t="s">
        <v>41</v>
      </c>
      <c r="Q3" s="26" t="s">
        <v>121</v>
      </c>
      <c r="R3" s="27" t="s">
        <v>118</v>
      </c>
      <c r="S3" s="27" t="s">
        <v>119</v>
      </c>
      <c r="T3" s="27" t="s">
        <v>123</v>
      </c>
      <c r="U3" s="39" t="s">
        <v>57</v>
      </c>
      <c r="V3" s="27" t="s">
        <v>121</v>
      </c>
      <c r="W3" s="40" t="s">
        <v>124</v>
      </c>
      <c r="X3" s="40" t="s">
        <v>48</v>
      </c>
      <c r="Y3" s="43" t="s">
        <v>59</v>
      </c>
      <c r="Z3" s="44" t="s">
        <v>49</v>
      </c>
      <c r="AA3" s="47" t="s">
        <v>124</v>
      </c>
      <c r="AB3" s="47" t="s">
        <v>48</v>
      </c>
      <c r="AC3" s="53" t="s">
        <v>59</v>
      </c>
      <c r="AD3" s="47" t="s">
        <v>58</v>
      </c>
      <c r="AE3" s="31" t="s">
        <v>125</v>
      </c>
      <c r="AF3" s="66" t="s">
        <v>126</v>
      </c>
      <c r="AG3" s="57"/>
    </row>
    <row r="4" spans="1:34" ht="15.6" x14ac:dyDescent="0.3">
      <c r="A4" t="s">
        <v>1</v>
      </c>
      <c r="B4" s="9">
        <v>4</v>
      </c>
      <c r="C4" s="3"/>
      <c r="D4" s="48"/>
      <c r="E4" s="74">
        <f>C4+D4</f>
        <v>0</v>
      </c>
      <c r="F4" s="3"/>
      <c r="G4" s="3">
        <f>E4+F4</f>
        <v>0</v>
      </c>
      <c r="H4" s="110"/>
      <c r="I4" s="94"/>
      <c r="J4" s="75">
        <f>H4+I4</f>
        <v>0</v>
      </c>
      <c r="K4" s="6"/>
      <c r="L4" s="75">
        <f>J4+K4</f>
        <v>0</v>
      </c>
      <c r="M4" s="111"/>
      <c r="N4" s="49"/>
      <c r="O4" s="13">
        <f>M4+N4</f>
        <v>0</v>
      </c>
      <c r="P4" s="13"/>
      <c r="Q4" s="13">
        <f>O4+P4</f>
        <v>0</v>
      </c>
      <c r="R4" s="112">
        <v>1</v>
      </c>
      <c r="S4" s="83">
        <v>1</v>
      </c>
      <c r="T4" s="113">
        <f>R4+S4</f>
        <v>2</v>
      </c>
      <c r="U4" s="18"/>
      <c r="V4" s="18">
        <f>T4+U4</f>
        <v>2</v>
      </c>
      <c r="W4" s="51"/>
      <c r="X4" s="102">
        <v>0</v>
      </c>
      <c r="Y4" s="41"/>
      <c r="Z4" s="41">
        <f>W4+Y4</f>
        <v>0</v>
      </c>
      <c r="AA4" s="52"/>
      <c r="AB4" s="108">
        <v>0</v>
      </c>
      <c r="AC4" s="46"/>
      <c r="AD4" s="46">
        <f>AA4+AC4</f>
        <v>0</v>
      </c>
      <c r="AE4" s="54">
        <f>G4+L4+Q4+V4+Z4+AD4</f>
        <v>2</v>
      </c>
      <c r="AF4" s="67">
        <v>7</v>
      </c>
      <c r="AG4" s="76">
        <f>AE4+AF4</f>
        <v>9</v>
      </c>
    </row>
    <row r="5" spans="1:34" ht="15.6" x14ac:dyDescent="0.3">
      <c r="A5" t="s">
        <v>2</v>
      </c>
      <c r="B5" s="9">
        <v>4</v>
      </c>
      <c r="C5" s="109"/>
      <c r="D5" s="48"/>
      <c r="E5" s="74">
        <f t="shared" ref="E5:E32" si="0">C5+D5</f>
        <v>0</v>
      </c>
      <c r="F5" s="3"/>
      <c r="G5" s="3">
        <f t="shared" ref="G5:G32" si="1">E5+F5</f>
        <v>0</v>
      </c>
      <c r="H5" s="110"/>
      <c r="I5" s="94"/>
      <c r="J5" s="75">
        <f t="shared" ref="J5:J31" si="2">H5+I5</f>
        <v>0</v>
      </c>
      <c r="K5" s="6"/>
      <c r="L5" s="75">
        <f t="shared" ref="L5:L32" si="3">J5+K5</f>
        <v>0</v>
      </c>
      <c r="M5" s="111">
        <v>1</v>
      </c>
      <c r="N5" s="49"/>
      <c r="O5" s="13">
        <f t="shared" ref="O5:O32" si="4">M5+N5</f>
        <v>1</v>
      </c>
      <c r="P5" s="13"/>
      <c r="Q5" s="13">
        <f t="shared" ref="Q5:Q32" si="5">O5+P5</f>
        <v>1</v>
      </c>
      <c r="R5" s="18"/>
      <c r="S5" s="50"/>
      <c r="T5" s="113">
        <f t="shared" ref="T5:T32" si="6">R5+S5</f>
        <v>0</v>
      </c>
      <c r="U5" s="18"/>
      <c r="V5" s="18">
        <f t="shared" ref="V5:V32" si="7">T5+U5</f>
        <v>0</v>
      </c>
      <c r="W5" s="51"/>
      <c r="X5" s="102">
        <v>0</v>
      </c>
      <c r="Y5" s="41"/>
      <c r="Z5" s="41">
        <f t="shared" ref="Z5:Z32" si="8">W5+Y5</f>
        <v>0</v>
      </c>
      <c r="AA5" s="96">
        <v>2</v>
      </c>
      <c r="AB5" s="108">
        <v>1</v>
      </c>
      <c r="AC5" s="46"/>
      <c r="AD5" s="46">
        <f t="shared" ref="AD5:AD32" si="9">AA5+AC5</f>
        <v>2</v>
      </c>
      <c r="AE5" s="54">
        <f t="shared" ref="AE5:AE32" si="10">G5+L5+Q5+V5+Z5+AD5</f>
        <v>3</v>
      </c>
      <c r="AF5" s="67">
        <v>11</v>
      </c>
      <c r="AG5" s="76">
        <f t="shared" ref="AG5:AG32" si="11">AE5+AF5</f>
        <v>14</v>
      </c>
    </row>
    <row r="6" spans="1:34" ht="15.6" x14ac:dyDescent="0.3">
      <c r="A6" t="s">
        <v>3</v>
      </c>
      <c r="B6" s="9">
        <v>5</v>
      </c>
      <c r="C6" s="109"/>
      <c r="D6" s="48"/>
      <c r="E6" s="74">
        <f t="shared" si="0"/>
        <v>0</v>
      </c>
      <c r="F6" s="3"/>
      <c r="G6" s="3">
        <f t="shared" si="1"/>
        <v>0</v>
      </c>
      <c r="H6" s="110"/>
      <c r="I6" s="94"/>
      <c r="J6" s="75">
        <f t="shared" si="2"/>
        <v>0</v>
      </c>
      <c r="K6" s="6"/>
      <c r="L6" s="75">
        <f t="shared" si="3"/>
        <v>0</v>
      </c>
      <c r="M6" s="111"/>
      <c r="N6" s="49"/>
      <c r="O6" s="13">
        <f t="shared" si="4"/>
        <v>0</v>
      </c>
      <c r="P6" s="13"/>
      <c r="Q6" s="13">
        <f t="shared" si="5"/>
        <v>0</v>
      </c>
      <c r="R6" s="18"/>
      <c r="S6" s="50"/>
      <c r="T6" s="113">
        <f t="shared" si="6"/>
        <v>0</v>
      </c>
      <c r="U6" s="18"/>
      <c r="V6" s="18">
        <f t="shared" si="7"/>
        <v>0</v>
      </c>
      <c r="W6" s="51"/>
      <c r="X6" s="102">
        <v>0.4</v>
      </c>
      <c r="Y6" s="41"/>
      <c r="Z6" s="41">
        <f t="shared" si="8"/>
        <v>0</v>
      </c>
      <c r="AA6" s="96">
        <v>2</v>
      </c>
      <c r="AB6" s="108">
        <v>1.2</v>
      </c>
      <c r="AC6" s="46"/>
      <c r="AD6" s="46">
        <f t="shared" si="9"/>
        <v>2</v>
      </c>
      <c r="AE6" s="54">
        <f t="shared" si="10"/>
        <v>2</v>
      </c>
      <c r="AF6" s="67">
        <v>3</v>
      </c>
      <c r="AG6" s="76">
        <f t="shared" si="11"/>
        <v>5</v>
      </c>
    </row>
    <row r="7" spans="1:34" ht="15.6" x14ac:dyDescent="0.3">
      <c r="A7" t="s">
        <v>4</v>
      </c>
      <c r="B7" s="9">
        <v>3</v>
      </c>
      <c r="C7" s="109"/>
      <c r="D7" s="48"/>
      <c r="E7" s="74">
        <f t="shared" si="0"/>
        <v>0</v>
      </c>
      <c r="F7" s="3"/>
      <c r="G7" s="3">
        <f t="shared" si="1"/>
        <v>0</v>
      </c>
      <c r="H7" s="110"/>
      <c r="I7" s="94"/>
      <c r="J7" s="75">
        <f t="shared" si="2"/>
        <v>0</v>
      </c>
      <c r="K7" s="6"/>
      <c r="L7" s="75">
        <f t="shared" si="3"/>
        <v>0</v>
      </c>
      <c r="M7" s="111">
        <v>1</v>
      </c>
      <c r="N7" s="49"/>
      <c r="O7" s="13">
        <f t="shared" si="4"/>
        <v>1</v>
      </c>
      <c r="P7" s="13"/>
      <c r="Q7" s="13">
        <f t="shared" si="5"/>
        <v>1</v>
      </c>
      <c r="R7" s="18"/>
      <c r="S7" s="50"/>
      <c r="T7" s="113">
        <f t="shared" si="6"/>
        <v>0</v>
      </c>
      <c r="U7" s="18"/>
      <c r="V7" s="18">
        <f t="shared" si="7"/>
        <v>0</v>
      </c>
      <c r="W7" s="51"/>
      <c r="X7" s="102">
        <v>0</v>
      </c>
      <c r="Y7" s="41"/>
      <c r="Z7" s="41">
        <f t="shared" si="8"/>
        <v>0</v>
      </c>
      <c r="AA7" s="52"/>
      <c r="AB7" s="108">
        <v>0</v>
      </c>
      <c r="AC7" s="46"/>
      <c r="AD7" s="46">
        <f t="shared" si="9"/>
        <v>0</v>
      </c>
      <c r="AE7" s="54">
        <f t="shared" si="10"/>
        <v>1</v>
      </c>
      <c r="AF7" s="67">
        <v>4</v>
      </c>
      <c r="AG7" s="76">
        <f t="shared" si="11"/>
        <v>5</v>
      </c>
    </row>
    <row r="8" spans="1:34" ht="15.6" x14ac:dyDescent="0.3">
      <c r="A8" t="s">
        <v>5</v>
      </c>
      <c r="B8" s="9">
        <v>5</v>
      </c>
      <c r="C8" s="109"/>
      <c r="D8" s="48"/>
      <c r="E8" s="74">
        <f t="shared" si="0"/>
        <v>0</v>
      </c>
      <c r="F8" s="3"/>
      <c r="G8" s="3">
        <f t="shared" si="1"/>
        <v>0</v>
      </c>
      <c r="H8" s="110"/>
      <c r="I8" s="94"/>
      <c r="J8" s="75">
        <f t="shared" si="2"/>
        <v>0</v>
      </c>
      <c r="K8" s="6"/>
      <c r="L8" s="75">
        <f t="shared" si="3"/>
        <v>0</v>
      </c>
      <c r="M8" s="111">
        <v>1</v>
      </c>
      <c r="N8" s="84">
        <v>1</v>
      </c>
      <c r="O8" s="13">
        <f t="shared" si="4"/>
        <v>2</v>
      </c>
      <c r="P8" s="13"/>
      <c r="Q8" s="13">
        <f t="shared" si="5"/>
        <v>2</v>
      </c>
      <c r="R8" s="112"/>
      <c r="S8" s="50"/>
      <c r="T8" s="113">
        <f t="shared" si="6"/>
        <v>0</v>
      </c>
      <c r="U8" s="18"/>
      <c r="V8" s="18">
        <f t="shared" si="7"/>
        <v>0</v>
      </c>
      <c r="W8" s="51"/>
      <c r="X8" s="102">
        <v>0</v>
      </c>
      <c r="Y8" s="41"/>
      <c r="Z8" s="41">
        <f t="shared" si="8"/>
        <v>0</v>
      </c>
      <c r="AA8" s="52"/>
      <c r="AB8" s="108">
        <v>0.8</v>
      </c>
      <c r="AC8" s="46"/>
      <c r="AD8" s="46">
        <f t="shared" si="9"/>
        <v>0</v>
      </c>
      <c r="AE8" s="54">
        <f t="shared" si="10"/>
        <v>2</v>
      </c>
      <c r="AF8" s="67">
        <v>8</v>
      </c>
      <c r="AG8" s="76">
        <f t="shared" si="11"/>
        <v>10</v>
      </c>
    </row>
    <row r="9" spans="1:34" ht="15.6" x14ac:dyDescent="0.3">
      <c r="A9" t="s">
        <v>6</v>
      </c>
      <c r="B9" s="9">
        <v>4.2</v>
      </c>
      <c r="C9" s="109"/>
      <c r="D9" s="48"/>
      <c r="E9" s="74">
        <f t="shared" si="0"/>
        <v>0</v>
      </c>
      <c r="F9" s="3"/>
      <c r="G9" s="3">
        <f t="shared" si="1"/>
        <v>0</v>
      </c>
      <c r="H9" s="110"/>
      <c r="I9" s="94"/>
      <c r="J9" s="75">
        <f t="shared" si="2"/>
        <v>0</v>
      </c>
      <c r="K9" s="6"/>
      <c r="L9" s="75">
        <f t="shared" si="3"/>
        <v>0</v>
      </c>
      <c r="M9" s="111">
        <v>1</v>
      </c>
      <c r="N9" s="49"/>
      <c r="O9" s="13">
        <f t="shared" si="4"/>
        <v>1</v>
      </c>
      <c r="P9" s="13"/>
      <c r="Q9" s="13">
        <f t="shared" si="5"/>
        <v>1</v>
      </c>
      <c r="R9" s="112"/>
      <c r="S9" s="50"/>
      <c r="T9" s="113">
        <f t="shared" si="6"/>
        <v>0</v>
      </c>
      <c r="U9" s="18"/>
      <c r="V9" s="18">
        <f t="shared" si="7"/>
        <v>0</v>
      </c>
      <c r="W9" s="51"/>
      <c r="X9" s="102">
        <v>0</v>
      </c>
      <c r="Y9" s="41"/>
      <c r="Z9" s="41">
        <f t="shared" si="8"/>
        <v>0</v>
      </c>
      <c r="AA9" s="52"/>
      <c r="AB9" s="108">
        <v>0.47619047619047616</v>
      </c>
      <c r="AC9" s="46"/>
      <c r="AD9" s="46">
        <f t="shared" si="9"/>
        <v>0</v>
      </c>
      <c r="AE9" s="54">
        <f t="shared" si="10"/>
        <v>1</v>
      </c>
      <c r="AF9" s="67">
        <v>3</v>
      </c>
      <c r="AG9" s="76">
        <f t="shared" si="11"/>
        <v>4</v>
      </c>
    </row>
    <row r="10" spans="1:34" ht="15.6" x14ac:dyDescent="0.3">
      <c r="A10" t="s">
        <v>7</v>
      </c>
      <c r="B10" s="9">
        <v>4</v>
      </c>
      <c r="C10" s="109"/>
      <c r="D10" s="48"/>
      <c r="E10" s="74">
        <f t="shared" si="0"/>
        <v>0</v>
      </c>
      <c r="F10" s="3"/>
      <c r="G10" s="3">
        <f t="shared" si="1"/>
        <v>0</v>
      </c>
      <c r="H10" s="110"/>
      <c r="I10" s="94"/>
      <c r="J10" s="75">
        <f t="shared" si="2"/>
        <v>0</v>
      </c>
      <c r="K10" s="6"/>
      <c r="L10" s="75">
        <f t="shared" si="3"/>
        <v>0</v>
      </c>
      <c r="M10" s="111">
        <v>1</v>
      </c>
      <c r="N10" s="49"/>
      <c r="O10" s="13">
        <f t="shared" si="4"/>
        <v>1</v>
      </c>
      <c r="P10" s="13"/>
      <c r="Q10" s="13">
        <f t="shared" si="5"/>
        <v>1</v>
      </c>
      <c r="R10" s="112"/>
      <c r="S10" s="50"/>
      <c r="T10" s="113">
        <f t="shared" si="6"/>
        <v>0</v>
      </c>
      <c r="U10" s="18"/>
      <c r="V10" s="18">
        <f t="shared" si="7"/>
        <v>0</v>
      </c>
      <c r="W10" s="51"/>
      <c r="X10" s="102">
        <v>0</v>
      </c>
      <c r="Y10" s="41"/>
      <c r="Z10" s="41">
        <f t="shared" si="8"/>
        <v>0</v>
      </c>
      <c r="AA10" s="52"/>
      <c r="AB10" s="108">
        <v>0.5</v>
      </c>
      <c r="AC10" s="46"/>
      <c r="AD10" s="46">
        <f t="shared" si="9"/>
        <v>0</v>
      </c>
      <c r="AE10" s="54">
        <f t="shared" si="10"/>
        <v>1</v>
      </c>
      <c r="AF10" s="67">
        <v>6</v>
      </c>
      <c r="AG10" s="76">
        <f t="shared" si="11"/>
        <v>7</v>
      </c>
    </row>
    <row r="11" spans="1:34" ht="15.6" x14ac:dyDescent="0.3">
      <c r="A11" t="s">
        <v>8</v>
      </c>
      <c r="B11" s="9">
        <v>3.8</v>
      </c>
      <c r="C11" s="109"/>
      <c r="D11" s="48"/>
      <c r="E11" s="74">
        <f t="shared" si="0"/>
        <v>0</v>
      </c>
      <c r="F11" s="3"/>
      <c r="G11" s="3">
        <f t="shared" si="1"/>
        <v>0</v>
      </c>
      <c r="H11" s="110"/>
      <c r="I11" s="94"/>
      <c r="J11" s="75">
        <f t="shared" si="2"/>
        <v>0</v>
      </c>
      <c r="K11" s="6"/>
      <c r="L11" s="75">
        <f t="shared" si="3"/>
        <v>0</v>
      </c>
      <c r="M11" s="111">
        <v>1</v>
      </c>
      <c r="N11" s="84">
        <v>1</v>
      </c>
      <c r="O11" s="13">
        <f t="shared" si="4"/>
        <v>2</v>
      </c>
      <c r="P11" s="13"/>
      <c r="Q11" s="13">
        <f t="shared" si="5"/>
        <v>2</v>
      </c>
      <c r="R11" s="112"/>
      <c r="S11" s="50"/>
      <c r="T11" s="113">
        <f t="shared" si="6"/>
        <v>0</v>
      </c>
      <c r="U11" s="18"/>
      <c r="V11" s="18">
        <f t="shared" si="7"/>
        <v>0</v>
      </c>
      <c r="W11" s="51"/>
      <c r="X11" s="102">
        <v>0</v>
      </c>
      <c r="Y11" s="41"/>
      <c r="Z11" s="41">
        <f t="shared" si="8"/>
        <v>0</v>
      </c>
      <c r="AA11" s="52"/>
      <c r="AB11" s="108">
        <v>0</v>
      </c>
      <c r="AC11" s="46"/>
      <c r="AD11" s="46">
        <f t="shared" si="9"/>
        <v>0</v>
      </c>
      <c r="AE11" s="54">
        <f t="shared" si="10"/>
        <v>2</v>
      </c>
      <c r="AF11" s="67">
        <v>6</v>
      </c>
      <c r="AG11" s="76">
        <f t="shared" si="11"/>
        <v>8</v>
      </c>
    </row>
    <row r="12" spans="1:34" ht="15.6" x14ac:dyDescent="0.3">
      <c r="A12" t="s">
        <v>9</v>
      </c>
      <c r="B12" s="9">
        <v>4</v>
      </c>
      <c r="C12" s="109"/>
      <c r="D12" s="48"/>
      <c r="E12" s="74">
        <f t="shared" si="0"/>
        <v>0</v>
      </c>
      <c r="F12" s="3"/>
      <c r="G12" s="3">
        <f t="shared" si="1"/>
        <v>0</v>
      </c>
      <c r="H12" s="110"/>
      <c r="I12" s="94"/>
      <c r="J12" s="75">
        <f t="shared" si="2"/>
        <v>0</v>
      </c>
      <c r="K12" s="6"/>
      <c r="L12" s="75">
        <f t="shared" si="3"/>
        <v>0</v>
      </c>
      <c r="M12" s="111"/>
      <c r="N12" s="49"/>
      <c r="O12" s="13">
        <f t="shared" si="4"/>
        <v>0</v>
      </c>
      <c r="P12" s="13"/>
      <c r="Q12" s="13">
        <f t="shared" si="5"/>
        <v>0</v>
      </c>
      <c r="R12" s="112"/>
      <c r="S12" s="50"/>
      <c r="T12" s="113">
        <f t="shared" si="6"/>
        <v>0</v>
      </c>
      <c r="U12" s="18"/>
      <c r="V12" s="18">
        <f t="shared" si="7"/>
        <v>0</v>
      </c>
      <c r="W12" s="51"/>
      <c r="X12" s="102">
        <v>0.5</v>
      </c>
      <c r="Y12" s="41"/>
      <c r="Z12" s="41">
        <f t="shared" si="8"/>
        <v>0</v>
      </c>
      <c r="AA12" s="52"/>
      <c r="AB12" s="108">
        <v>0</v>
      </c>
      <c r="AC12" s="46"/>
      <c r="AD12" s="46">
        <f t="shared" si="9"/>
        <v>0</v>
      </c>
      <c r="AE12" s="54">
        <f t="shared" si="10"/>
        <v>0</v>
      </c>
      <c r="AF12" s="67">
        <v>2</v>
      </c>
      <c r="AG12" s="76">
        <f t="shared" si="11"/>
        <v>2</v>
      </c>
    </row>
    <row r="13" spans="1:34" ht="15.6" x14ac:dyDescent="0.3">
      <c r="A13" t="s">
        <v>10</v>
      </c>
      <c r="B13" s="9">
        <v>2.9</v>
      </c>
      <c r="C13" s="109"/>
      <c r="D13" s="48"/>
      <c r="E13" s="74">
        <f t="shared" si="0"/>
        <v>0</v>
      </c>
      <c r="F13" s="3"/>
      <c r="G13" s="3">
        <f t="shared" si="1"/>
        <v>0</v>
      </c>
      <c r="H13" s="110"/>
      <c r="I13" s="94"/>
      <c r="J13" s="75">
        <f t="shared" si="2"/>
        <v>0</v>
      </c>
      <c r="K13" s="6"/>
      <c r="L13" s="75">
        <f t="shared" si="3"/>
        <v>0</v>
      </c>
      <c r="M13" s="111"/>
      <c r="N13" s="84">
        <v>1</v>
      </c>
      <c r="O13" s="13">
        <f t="shared" si="4"/>
        <v>1</v>
      </c>
      <c r="P13" s="13"/>
      <c r="Q13" s="13">
        <f t="shared" si="5"/>
        <v>1</v>
      </c>
      <c r="R13" s="112"/>
      <c r="S13" s="50"/>
      <c r="T13" s="113">
        <f t="shared" si="6"/>
        <v>0</v>
      </c>
      <c r="U13" s="18"/>
      <c r="V13" s="18">
        <f t="shared" si="7"/>
        <v>0</v>
      </c>
      <c r="W13" s="51"/>
      <c r="X13" s="102">
        <v>0</v>
      </c>
      <c r="Y13" s="41"/>
      <c r="Z13" s="41">
        <f t="shared" si="8"/>
        <v>0</v>
      </c>
      <c r="AA13" s="52"/>
      <c r="AB13" s="108">
        <v>0.68965517241379315</v>
      </c>
      <c r="AC13" s="46"/>
      <c r="AD13" s="46">
        <f t="shared" si="9"/>
        <v>0</v>
      </c>
      <c r="AE13" s="54">
        <f t="shared" si="10"/>
        <v>1</v>
      </c>
      <c r="AF13" s="67">
        <v>7</v>
      </c>
      <c r="AG13" s="76">
        <f t="shared" si="11"/>
        <v>8</v>
      </c>
    </row>
    <row r="14" spans="1:34" ht="15.6" x14ac:dyDescent="0.3">
      <c r="A14" t="s">
        <v>11</v>
      </c>
      <c r="B14" s="9">
        <v>2.5</v>
      </c>
      <c r="C14" s="109"/>
      <c r="D14" s="48"/>
      <c r="E14" s="74">
        <f t="shared" si="0"/>
        <v>0</v>
      </c>
      <c r="F14" s="3"/>
      <c r="G14" s="3">
        <f t="shared" si="1"/>
        <v>0</v>
      </c>
      <c r="H14" s="110"/>
      <c r="I14" s="94"/>
      <c r="J14" s="75">
        <f t="shared" si="2"/>
        <v>0</v>
      </c>
      <c r="K14" s="6"/>
      <c r="L14" s="75">
        <f t="shared" si="3"/>
        <v>0</v>
      </c>
      <c r="M14" s="111">
        <v>1</v>
      </c>
      <c r="N14" s="84">
        <v>1</v>
      </c>
      <c r="O14" s="13">
        <f t="shared" si="4"/>
        <v>2</v>
      </c>
      <c r="P14" s="13">
        <v>2</v>
      </c>
      <c r="Q14" s="13">
        <f t="shared" si="5"/>
        <v>4</v>
      </c>
      <c r="R14" s="112"/>
      <c r="S14" s="50"/>
      <c r="T14" s="113">
        <f t="shared" si="6"/>
        <v>0</v>
      </c>
      <c r="U14" s="18"/>
      <c r="V14" s="18">
        <f t="shared" si="7"/>
        <v>0</v>
      </c>
      <c r="W14" s="51"/>
      <c r="X14" s="102">
        <v>0</v>
      </c>
      <c r="Y14" s="41"/>
      <c r="Z14" s="41">
        <f t="shared" si="8"/>
        <v>0</v>
      </c>
      <c r="AA14" s="52"/>
      <c r="AB14" s="108">
        <v>0.8</v>
      </c>
      <c r="AC14" s="46"/>
      <c r="AD14" s="46">
        <f t="shared" si="9"/>
        <v>0</v>
      </c>
      <c r="AE14" s="54">
        <f t="shared" si="10"/>
        <v>4</v>
      </c>
      <c r="AF14" s="67">
        <v>4</v>
      </c>
      <c r="AG14" s="76">
        <f t="shared" si="11"/>
        <v>8</v>
      </c>
    </row>
    <row r="15" spans="1:34" ht="15.6" x14ac:dyDescent="0.3">
      <c r="A15" t="s">
        <v>12</v>
      </c>
      <c r="B15" s="9">
        <v>4</v>
      </c>
      <c r="C15" s="109"/>
      <c r="D15" s="48"/>
      <c r="E15" s="74">
        <f t="shared" si="0"/>
        <v>0</v>
      </c>
      <c r="F15" s="3"/>
      <c r="G15" s="3">
        <f t="shared" si="1"/>
        <v>0</v>
      </c>
      <c r="H15" s="110"/>
      <c r="I15" s="94"/>
      <c r="J15" s="75">
        <f t="shared" si="2"/>
        <v>0</v>
      </c>
      <c r="K15" s="6"/>
      <c r="L15" s="75">
        <f t="shared" si="3"/>
        <v>0</v>
      </c>
      <c r="M15" s="111">
        <v>1</v>
      </c>
      <c r="N15" s="84">
        <v>1</v>
      </c>
      <c r="O15" s="13">
        <f t="shared" si="4"/>
        <v>2</v>
      </c>
      <c r="P15" s="13"/>
      <c r="Q15" s="13">
        <f t="shared" si="5"/>
        <v>2</v>
      </c>
      <c r="R15" s="112">
        <v>1</v>
      </c>
      <c r="S15" s="83">
        <v>1</v>
      </c>
      <c r="T15" s="113">
        <f t="shared" si="6"/>
        <v>2</v>
      </c>
      <c r="U15" s="18">
        <v>2</v>
      </c>
      <c r="V15" s="18">
        <f t="shared" si="7"/>
        <v>4</v>
      </c>
      <c r="W15" s="51"/>
      <c r="X15" s="102">
        <v>0</v>
      </c>
      <c r="Y15" s="41"/>
      <c r="Z15" s="41">
        <f t="shared" si="8"/>
        <v>0</v>
      </c>
      <c r="AA15" s="52"/>
      <c r="AB15" s="108">
        <v>0.5</v>
      </c>
      <c r="AC15" s="46"/>
      <c r="AD15" s="46">
        <f t="shared" si="9"/>
        <v>0</v>
      </c>
      <c r="AE15" s="54">
        <f t="shared" si="10"/>
        <v>6</v>
      </c>
      <c r="AF15" s="67">
        <v>5</v>
      </c>
      <c r="AG15" s="76">
        <f t="shared" si="11"/>
        <v>11</v>
      </c>
    </row>
    <row r="16" spans="1:34" ht="15.6" x14ac:dyDescent="0.3">
      <c r="A16" t="s">
        <v>13</v>
      </c>
      <c r="B16" s="9">
        <v>5.2</v>
      </c>
      <c r="C16" s="109"/>
      <c r="D16" s="48"/>
      <c r="E16" s="74">
        <f t="shared" si="0"/>
        <v>0</v>
      </c>
      <c r="F16" s="3"/>
      <c r="G16" s="3">
        <f t="shared" si="1"/>
        <v>0</v>
      </c>
      <c r="H16" s="110"/>
      <c r="I16" s="94"/>
      <c r="J16" s="75">
        <f t="shared" si="2"/>
        <v>0</v>
      </c>
      <c r="K16" s="6"/>
      <c r="L16" s="75">
        <f t="shared" si="3"/>
        <v>0</v>
      </c>
      <c r="M16" s="111">
        <v>1</v>
      </c>
      <c r="N16" s="84">
        <v>1</v>
      </c>
      <c r="O16" s="13">
        <f t="shared" si="4"/>
        <v>2</v>
      </c>
      <c r="P16" s="13"/>
      <c r="Q16" s="13">
        <f t="shared" si="5"/>
        <v>2</v>
      </c>
      <c r="R16" s="112"/>
      <c r="S16" s="50"/>
      <c r="T16" s="113">
        <f t="shared" si="6"/>
        <v>0</v>
      </c>
      <c r="U16" s="18"/>
      <c r="V16" s="18">
        <f t="shared" si="7"/>
        <v>0</v>
      </c>
      <c r="W16" s="51"/>
      <c r="X16" s="102">
        <v>0</v>
      </c>
      <c r="Y16" s="41"/>
      <c r="Z16" s="41">
        <f t="shared" si="8"/>
        <v>0</v>
      </c>
      <c r="AA16" s="52"/>
      <c r="AB16" s="108">
        <v>0.38461538461538458</v>
      </c>
      <c r="AC16" s="46"/>
      <c r="AD16" s="46">
        <f t="shared" si="9"/>
        <v>0</v>
      </c>
      <c r="AE16" s="54">
        <f t="shared" si="10"/>
        <v>2</v>
      </c>
      <c r="AF16" s="67">
        <v>3</v>
      </c>
      <c r="AG16" s="76">
        <f t="shared" si="11"/>
        <v>5</v>
      </c>
    </row>
    <row r="17" spans="1:33" ht="15.6" x14ac:dyDescent="0.3">
      <c r="A17" t="s">
        <v>14</v>
      </c>
      <c r="B17" s="9">
        <v>6.7</v>
      </c>
      <c r="C17" s="109"/>
      <c r="D17" s="48"/>
      <c r="E17" s="74">
        <f t="shared" si="0"/>
        <v>0</v>
      </c>
      <c r="F17" s="3"/>
      <c r="G17" s="3">
        <f t="shared" si="1"/>
        <v>0</v>
      </c>
      <c r="H17" s="110"/>
      <c r="I17" s="94"/>
      <c r="J17" s="75">
        <f t="shared" si="2"/>
        <v>0</v>
      </c>
      <c r="K17" s="6"/>
      <c r="L17" s="75">
        <f t="shared" si="3"/>
        <v>0</v>
      </c>
      <c r="M17" s="111">
        <v>1</v>
      </c>
      <c r="N17" s="49"/>
      <c r="O17" s="13">
        <f t="shared" si="4"/>
        <v>1</v>
      </c>
      <c r="P17" s="13"/>
      <c r="Q17" s="13">
        <f t="shared" si="5"/>
        <v>1</v>
      </c>
      <c r="R17" s="112"/>
      <c r="S17" s="50"/>
      <c r="T17" s="113">
        <f t="shared" si="6"/>
        <v>0</v>
      </c>
      <c r="U17" s="18"/>
      <c r="V17" s="18">
        <f t="shared" si="7"/>
        <v>0</v>
      </c>
      <c r="W17" s="51"/>
      <c r="X17" s="102">
        <v>0</v>
      </c>
      <c r="Y17" s="41"/>
      <c r="Z17" s="41">
        <f t="shared" si="8"/>
        <v>0</v>
      </c>
      <c r="AA17" s="96">
        <v>2</v>
      </c>
      <c r="AB17" s="108">
        <v>1.1940298507462686</v>
      </c>
      <c r="AC17" s="46"/>
      <c r="AD17" s="46">
        <f t="shared" si="9"/>
        <v>2</v>
      </c>
      <c r="AE17" s="54">
        <f t="shared" si="10"/>
        <v>3</v>
      </c>
      <c r="AF17" s="67">
        <v>3</v>
      </c>
      <c r="AG17" s="76">
        <f t="shared" si="11"/>
        <v>6</v>
      </c>
    </row>
    <row r="18" spans="1:33" ht="15.6" x14ac:dyDescent="0.3">
      <c r="A18" t="s">
        <v>15</v>
      </c>
      <c r="B18" s="9">
        <v>4</v>
      </c>
      <c r="C18" s="109"/>
      <c r="D18" s="48"/>
      <c r="E18" s="74">
        <f t="shared" si="0"/>
        <v>0</v>
      </c>
      <c r="F18" s="3"/>
      <c r="G18" s="3">
        <f t="shared" si="1"/>
        <v>0</v>
      </c>
      <c r="H18" s="110"/>
      <c r="I18" s="94"/>
      <c r="J18" s="75">
        <f t="shared" si="2"/>
        <v>0</v>
      </c>
      <c r="K18" s="6"/>
      <c r="L18" s="75">
        <f t="shared" si="3"/>
        <v>0</v>
      </c>
      <c r="M18" s="111"/>
      <c r="N18" s="49"/>
      <c r="O18" s="13">
        <f t="shared" si="4"/>
        <v>0</v>
      </c>
      <c r="P18" s="13"/>
      <c r="Q18" s="13">
        <f t="shared" si="5"/>
        <v>0</v>
      </c>
      <c r="R18" s="112"/>
      <c r="S18" s="50"/>
      <c r="T18" s="113">
        <f t="shared" si="6"/>
        <v>0</v>
      </c>
      <c r="U18" s="18"/>
      <c r="V18" s="18">
        <f t="shared" si="7"/>
        <v>0</v>
      </c>
      <c r="W18" s="51"/>
      <c r="X18" s="102">
        <v>0</v>
      </c>
      <c r="Y18" s="41"/>
      <c r="Z18" s="41">
        <f t="shared" si="8"/>
        <v>0</v>
      </c>
      <c r="AA18" s="52"/>
      <c r="AB18" s="108">
        <v>0.5</v>
      </c>
      <c r="AC18" s="46"/>
      <c r="AD18" s="46">
        <f t="shared" si="9"/>
        <v>0</v>
      </c>
      <c r="AE18" s="54">
        <f t="shared" si="10"/>
        <v>0</v>
      </c>
      <c r="AF18" s="67">
        <v>4</v>
      </c>
      <c r="AG18" s="76">
        <f t="shared" si="11"/>
        <v>4</v>
      </c>
    </row>
    <row r="19" spans="1:33" ht="15.6" x14ac:dyDescent="0.3">
      <c r="A19" t="s">
        <v>16</v>
      </c>
      <c r="B19" s="9">
        <v>2.5</v>
      </c>
      <c r="C19" s="109"/>
      <c r="D19" s="48"/>
      <c r="E19" s="74">
        <f t="shared" si="0"/>
        <v>0</v>
      </c>
      <c r="F19" s="3"/>
      <c r="G19" s="3">
        <f t="shared" si="1"/>
        <v>0</v>
      </c>
      <c r="H19" s="110"/>
      <c r="I19" s="94"/>
      <c r="J19" s="75">
        <f t="shared" si="2"/>
        <v>0</v>
      </c>
      <c r="K19" s="6"/>
      <c r="L19" s="75">
        <f t="shared" si="3"/>
        <v>0</v>
      </c>
      <c r="M19" s="111"/>
      <c r="N19" s="49"/>
      <c r="O19" s="13">
        <f t="shared" si="4"/>
        <v>0</v>
      </c>
      <c r="P19" s="13"/>
      <c r="Q19" s="13">
        <f t="shared" si="5"/>
        <v>0</v>
      </c>
      <c r="R19" s="112">
        <v>1</v>
      </c>
      <c r="S19" s="50"/>
      <c r="T19" s="113">
        <f t="shared" si="6"/>
        <v>1</v>
      </c>
      <c r="U19" s="18"/>
      <c r="V19" s="18">
        <f t="shared" si="7"/>
        <v>1</v>
      </c>
      <c r="W19" s="51"/>
      <c r="X19" s="102">
        <v>0</v>
      </c>
      <c r="Y19" s="41"/>
      <c r="Z19" s="41">
        <f t="shared" si="8"/>
        <v>0</v>
      </c>
      <c r="AA19" s="52"/>
      <c r="AB19" s="108">
        <v>0</v>
      </c>
      <c r="AC19" s="46"/>
      <c r="AD19" s="46">
        <f t="shared" si="9"/>
        <v>0</v>
      </c>
      <c r="AE19" s="54">
        <f t="shared" si="10"/>
        <v>1</v>
      </c>
      <c r="AF19" s="67">
        <v>5</v>
      </c>
      <c r="AG19" s="76">
        <f t="shared" si="11"/>
        <v>6</v>
      </c>
    </row>
    <row r="20" spans="1:33" ht="15.6" x14ac:dyDescent="0.3">
      <c r="A20" t="s">
        <v>17</v>
      </c>
      <c r="B20" s="9">
        <v>6</v>
      </c>
      <c r="C20" s="109"/>
      <c r="D20" s="48"/>
      <c r="E20" s="74">
        <f t="shared" si="0"/>
        <v>0</v>
      </c>
      <c r="F20" s="3"/>
      <c r="G20" s="3">
        <f t="shared" si="1"/>
        <v>0</v>
      </c>
      <c r="H20" s="110"/>
      <c r="I20" s="94"/>
      <c r="J20" s="75">
        <f t="shared" si="2"/>
        <v>0</v>
      </c>
      <c r="K20" s="6"/>
      <c r="L20" s="75">
        <f t="shared" si="3"/>
        <v>0</v>
      </c>
      <c r="M20" s="111">
        <v>1</v>
      </c>
      <c r="N20" s="49"/>
      <c r="O20" s="13">
        <f t="shared" si="4"/>
        <v>1</v>
      </c>
      <c r="P20" s="13"/>
      <c r="Q20" s="13">
        <f t="shared" si="5"/>
        <v>1</v>
      </c>
      <c r="R20" s="112"/>
      <c r="S20" s="50"/>
      <c r="T20" s="113">
        <f t="shared" si="6"/>
        <v>0</v>
      </c>
      <c r="U20" s="18"/>
      <c r="V20" s="18">
        <f t="shared" si="7"/>
        <v>0</v>
      </c>
      <c r="W20" s="51"/>
      <c r="X20" s="102">
        <v>0</v>
      </c>
      <c r="Y20" s="41"/>
      <c r="Z20" s="41">
        <f t="shared" si="8"/>
        <v>0</v>
      </c>
      <c r="AA20" s="52"/>
      <c r="AB20" s="108">
        <v>0.33333333333333331</v>
      </c>
      <c r="AC20" s="46"/>
      <c r="AD20" s="46">
        <f t="shared" si="9"/>
        <v>0</v>
      </c>
      <c r="AE20" s="54">
        <f t="shared" si="10"/>
        <v>1</v>
      </c>
      <c r="AF20" s="67">
        <v>5</v>
      </c>
      <c r="AG20" s="76">
        <f t="shared" si="11"/>
        <v>6</v>
      </c>
    </row>
    <row r="21" spans="1:33" ht="15.6" x14ac:dyDescent="0.3">
      <c r="A21" t="s">
        <v>18</v>
      </c>
      <c r="B21" s="9">
        <v>4.4000000000000004</v>
      </c>
      <c r="C21" s="109"/>
      <c r="D21" s="81">
        <v>1</v>
      </c>
      <c r="E21" s="74">
        <f t="shared" si="0"/>
        <v>1</v>
      </c>
      <c r="F21" s="3">
        <v>1</v>
      </c>
      <c r="G21" s="3">
        <f t="shared" si="1"/>
        <v>2</v>
      </c>
      <c r="H21" s="110">
        <v>1</v>
      </c>
      <c r="I21" s="94"/>
      <c r="J21" s="75">
        <f t="shared" si="2"/>
        <v>1</v>
      </c>
      <c r="K21" s="6"/>
      <c r="L21" s="75">
        <f t="shared" si="3"/>
        <v>1</v>
      </c>
      <c r="M21" s="111">
        <v>1</v>
      </c>
      <c r="N21" s="84">
        <v>1</v>
      </c>
      <c r="O21" s="13">
        <f t="shared" si="4"/>
        <v>2</v>
      </c>
      <c r="P21" s="13"/>
      <c r="Q21" s="13">
        <f t="shared" si="5"/>
        <v>2</v>
      </c>
      <c r="R21" s="112"/>
      <c r="S21" s="83">
        <v>1</v>
      </c>
      <c r="T21" s="113">
        <f t="shared" si="6"/>
        <v>1</v>
      </c>
      <c r="U21" s="18"/>
      <c r="V21" s="18">
        <f t="shared" si="7"/>
        <v>1</v>
      </c>
      <c r="W21" s="51"/>
      <c r="X21" s="102">
        <v>0.45454545454545453</v>
      </c>
      <c r="Y21" s="41"/>
      <c r="Z21" s="41">
        <f t="shared" si="8"/>
        <v>0</v>
      </c>
      <c r="AA21" s="96">
        <v>2</v>
      </c>
      <c r="AB21" s="108">
        <v>1.3636363636363635</v>
      </c>
      <c r="AC21" s="46"/>
      <c r="AD21" s="46">
        <f t="shared" si="9"/>
        <v>2</v>
      </c>
      <c r="AE21" s="54">
        <f t="shared" si="10"/>
        <v>8</v>
      </c>
      <c r="AF21" s="67">
        <v>21</v>
      </c>
      <c r="AG21" s="76">
        <f>AE21+AF21</f>
        <v>29</v>
      </c>
    </row>
    <row r="22" spans="1:33" ht="15.6" x14ac:dyDescent="0.3">
      <c r="A22" t="s">
        <v>19</v>
      </c>
      <c r="B22" s="9">
        <v>5</v>
      </c>
      <c r="C22" s="109"/>
      <c r="D22" s="48"/>
      <c r="E22" s="74">
        <f t="shared" si="0"/>
        <v>0</v>
      </c>
      <c r="F22" s="3"/>
      <c r="G22" s="3">
        <f t="shared" si="1"/>
        <v>0</v>
      </c>
      <c r="H22" s="110"/>
      <c r="I22" s="94"/>
      <c r="J22" s="75">
        <f t="shared" si="2"/>
        <v>0</v>
      </c>
      <c r="K22" s="6"/>
      <c r="L22" s="75">
        <f t="shared" si="3"/>
        <v>0</v>
      </c>
      <c r="M22" s="111">
        <v>1</v>
      </c>
      <c r="N22" s="49"/>
      <c r="O22" s="13">
        <f t="shared" si="4"/>
        <v>1</v>
      </c>
      <c r="P22" s="13"/>
      <c r="Q22" s="13">
        <f t="shared" si="5"/>
        <v>1</v>
      </c>
      <c r="R22" s="112"/>
      <c r="S22" s="83">
        <v>1</v>
      </c>
      <c r="T22" s="113">
        <f t="shared" si="6"/>
        <v>1</v>
      </c>
      <c r="U22" s="18"/>
      <c r="V22" s="18">
        <f t="shared" si="7"/>
        <v>1</v>
      </c>
      <c r="W22" s="51"/>
      <c r="X22" s="102">
        <v>0</v>
      </c>
      <c r="Y22" s="41"/>
      <c r="Z22" s="41">
        <f t="shared" si="8"/>
        <v>0</v>
      </c>
      <c r="AA22" s="52"/>
      <c r="AB22" s="108">
        <v>0</v>
      </c>
      <c r="AC22" s="46"/>
      <c r="AD22" s="46">
        <f t="shared" si="9"/>
        <v>0</v>
      </c>
      <c r="AE22" s="54">
        <f t="shared" si="10"/>
        <v>2</v>
      </c>
      <c r="AF22" s="67">
        <v>1</v>
      </c>
      <c r="AG22" s="76">
        <f t="shared" si="11"/>
        <v>3</v>
      </c>
    </row>
    <row r="23" spans="1:33" ht="15.6" x14ac:dyDescent="0.3">
      <c r="A23" t="s">
        <v>20</v>
      </c>
      <c r="B23" s="9">
        <v>10.4</v>
      </c>
      <c r="C23" s="109"/>
      <c r="D23" s="48"/>
      <c r="E23" s="74">
        <f t="shared" si="0"/>
        <v>0</v>
      </c>
      <c r="F23" s="3"/>
      <c r="G23" s="3">
        <f t="shared" si="1"/>
        <v>0</v>
      </c>
      <c r="H23" s="110"/>
      <c r="I23" s="94"/>
      <c r="J23" s="75">
        <f t="shared" si="2"/>
        <v>0</v>
      </c>
      <c r="K23" s="6"/>
      <c r="L23" s="75">
        <f t="shared" si="3"/>
        <v>0</v>
      </c>
      <c r="M23" s="111"/>
      <c r="N23" s="49"/>
      <c r="O23" s="13">
        <f t="shared" si="4"/>
        <v>0</v>
      </c>
      <c r="P23" s="13"/>
      <c r="Q23" s="13">
        <f t="shared" si="5"/>
        <v>0</v>
      </c>
      <c r="R23" s="112"/>
      <c r="S23" s="50"/>
      <c r="T23" s="113">
        <f t="shared" si="6"/>
        <v>0</v>
      </c>
      <c r="U23" s="18"/>
      <c r="V23" s="18">
        <f t="shared" si="7"/>
        <v>0</v>
      </c>
      <c r="W23" s="51"/>
      <c r="X23" s="102">
        <v>0.19230769230769229</v>
      </c>
      <c r="Y23" s="41"/>
      <c r="Z23" s="41">
        <f t="shared" si="8"/>
        <v>0</v>
      </c>
      <c r="AA23" s="52"/>
      <c r="AB23" s="108">
        <v>0.57692307692307687</v>
      </c>
      <c r="AC23" s="46"/>
      <c r="AD23" s="46">
        <f t="shared" si="9"/>
        <v>0</v>
      </c>
      <c r="AE23" s="54">
        <f t="shared" si="10"/>
        <v>0</v>
      </c>
      <c r="AF23" s="67">
        <v>2</v>
      </c>
      <c r="AG23" s="76">
        <f t="shared" si="11"/>
        <v>2</v>
      </c>
    </row>
    <row r="24" spans="1:33" ht="15.6" x14ac:dyDescent="0.3">
      <c r="A24" t="s">
        <v>21</v>
      </c>
      <c r="B24" s="9">
        <v>3</v>
      </c>
      <c r="C24" s="109">
        <v>1</v>
      </c>
      <c r="D24" s="81">
        <v>1</v>
      </c>
      <c r="E24" s="74">
        <f t="shared" si="0"/>
        <v>2</v>
      </c>
      <c r="F24" s="3"/>
      <c r="G24" s="3">
        <f t="shared" si="1"/>
        <v>2</v>
      </c>
      <c r="H24" s="110">
        <v>1</v>
      </c>
      <c r="I24" s="82">
        <v>1</v>
      </c>
      <c r="J24" s="75">
        <f t="shared" si="2"/>
        <v>2</v>
      </c>
      <c r="K24" s="6"/>
      <c r="L24" s="75">
        <f t="shared" si="3"/>
        <v>2</v>
      </c>
      <c r="M24" s="111">
        <v>1</v>
      </c>
      <c r="N24" s="84">
        <v>1</v>
      </c>
      <c r="O24" s="13">
        <f t="shared" si="4"/>
        <v>2</v>
      </c>
      <c r="P24" s="13"/>
      <c r="Q24" s="13">
        <f t="shared" si="5"/>
        <v>2</v>
      </c>
      <c r="R24" s="112">
        <v>1</v>
      </c>
      <c r="S24" s="50"/>
      <c r="T24" s="113">
        <f t="shared" si="6"/>
        <v>1</v>
      </c>
      <c r="U24" s="18"/>
      <c r="V24" s="18">
        <f t="shared" si="7"/>
        <v>1</v>
      </c>
      <c r="W24" s="101">
        <v>2</v>
      </c>
      <c r="X24" s="102">
        <v>4.666666666666667</v>
      </c>
      <c r="Y24" s="41">
        <v>2</v>
      </c>
      <c r="Z24" s="41">
        <f t="shared" si="8"/>
        <v>4</v>
      </c>
      <c r="AA24" s="96">
        <v>2</v>
      </c>
      <c r="AB24" s="108">
        <v>3.3333333333333335</v>
      </c>
      <c r="AC24" s="46">
        <v>2</v>
      </c>
      <c r="AD24" s="46">
        <f t="shared" si="9"/>
        <v>4</v>
      </c>
      <c r="AE24" s="54">
        <f t="shared" si="10"/>
        <v>15</v>
      </c>
      <c r="AF24" s="67">
        <v>19</v>
      </c>
      <c r="AG24" s="76">
        <f t="shared" si="11"/>
        <v>34</v>
      </c>
    </row>
    <row r="25" spans="1:33" ht="15.6" x14ac:dyDescent="0.3">
      <c r="A25" t="s">
        <v>22</v>
      </c>
      <c r="B25" s="9">
        <v>3</v>
      </c>
      <c r="C25" s="109"/>
      <c r="D25" s="81">
        <v>1</v>
      </c>
      <c r="E25" s="74">
        <f t="shared" si="0"/>
        <v>1</v>
      </c>
      <c r="F25" s="3"/>
      <c r="G25" s="3">
        <f t="shared" si="1"/>
        <v>1</v>
      </c>
      <c r="H25" s="110"/>
      <c r="I25" s="94"/>
      <c r="J25" s="75">
        <f t="shared" si="2"/>
        <v>0</v>
      </c>
      <c r="K25" s="6"/>
      <c r="L25" s="75">
        <f t="shared" si="3"/>
        <v>0</v>
      </c>
      <c r="M25" s="111"/>
      <c r="N25" s="49"/>
      <c r="O25" s="13">
        <f t="shared" si="4"/>
        <v>0</v>
      </c>
      <c r="P25" s="13"/>
      <c r="Q25" s="13">
        <f t="shared" si="5"/>
        <v>0</v>
      </c>
      <c r="R25" s="112"/>
      <c r="S25" s="83">
        <v>1</v>
      </c>
      <c r="T25" s="113">
        <f t="shared" si="6"/>
        <v>1</v>
      </c>
      <c r="U25" s="18"/>
      <c r="V25" s="18">
        <f t="shared" si="7"/>
        <v>1</v>
      </c>
      <c r="W25" s="51"/>
      <c r="X25" s="102">
        <v>0.66666666666666663</v>
      </c>
      <c r="Y25" s="41"/>
      <c r="Z25" s="41">
        <f t="shared" si="8"/>
        <v>0</v>
      </c>
      <c r="AA25" s="52"/>
      <c r="AB25" s="108">
        <v>0</v>
      </c>
      <c r="AC25" s="46"/>
      <c r="AD25" s="46">
        <f t="shared" si="9"/>
        <v>0</v>
      </c>
      <c r="AE25" s="54">
        <f t="shared" si="10"/>
        <v>2</v>
      </c>
      <c r="AF25" s="67">
        <v>16</v>
      </c>
      <c r="AG25" s="76">
        <f t="shared" si="11"/>
        <v>18</v>
      </c>
    </row>
    <row r="26" spans="1:33" ht="15.6" x14ac:dyDescent="0.3">
      <c r="A26" t="s">
        <v>23</v>
      </c>
      <c r="B26" s="9">
        <v>5.8</v>
      </c>
      <c r="C26" s="109">
        <v>1</v>
      </c>
      <c r="D26" s="48"/>
      <c r="E26" s="74">
        <f t="shared" si="0"/>
        <v>1</v>
      </c>
      <c r="F26" s="3"/>
      <c r="G26" s="3">
        <f t="shared" si="1"/>
        <v>1</v>
      </c>
      <c r="H26" s="110"/>
      <c r="I26" s="94"/>
      <c r="J26" s="75">
        <f t="shared" si="2"/>
        <v>0</v>
      </c>
      <c r="K26" s="6"/>
      <c r="L26" s="75">
        <f t="shared" si="3"/>
        <v>0</v>
      </c>
      <c r="M26" s="111"/>
      <c r="N26" s="49"/>
      <c r="O26" s="13">
        <f t="shared" si="4"/>
        <v>0</v>
      </c>
      <c r="P26" s="13"/>
      <c r="Q26" s="13">
        <f t="shared" si="5"/>
        <v>0</v>
      </c>
      <c r="R26" s="112">
        <v>1</v>
      </c>
      <c r="S26" s="83">
        <v>1</v>
      </c>
      <c r="T26" s="113">
        <f t="shared" si="6"/>
        <v>2</v>
      </c>
      <c r="U26" s="18"/>
      <c r="V26" s="18">
        <f t="shared" si="7"/>
        <v>2</v>
      </c>
      <c r="W26" s="51"/>
      <c r="X26" s="102">
        <v>0.34482758620689657</v>
      </c>
      <c r="Y26" s="41"/>
      <c r="Z26" s="41">
        <f t="shared" si="8"/>
        <v>0</v>
      </c>
      <c r="AA26" s="52"/>
      <c r="AB26" s="108">
        <v>0.34482758620689657</v>
      </c>
      <c r="AC26" s="46"/>
      <c r="AD26" s="46">
        <f t="shared" si="9"/>
        <v>0</v>
      </c>
      <c r="AE26" s="54">
        <f t="shared" si="10"/>
        <v>3</v>
      </c>
      <c r="AF26" s="67">
        <v>4</v>
      </c>
      <c r="AG26" s="76">
        <f t="shared" si="11"/>
        <v>7</v>
      </c>
    </row>
    <row r="27" spans="1:33" ht="15.6" x14ac:dyDescent="0.3">
      <c r="A27" t="s">
        <v>24</v>
      </c>
      <c r="B27" s="9">
        <v>3</v>
      </c>
      <c r="C27" s="109">
        <v>1</v>
      </c>
      <c r="D27" s="48"/>
      <c r="E27" s="74">
        <f t="shared" si="0"/>
        <v>1</v>
      </c>
      <c r="F27" s="3"/>
      <c r="G27" s="3">
        <f t="shared" si="1"/>
        <v>1</v>
      </c>
      <c r="H27" s="110"/>
      <c r="I27" s="94"/>
      <c r="J27" s="75">
        <f t="shared" si="2"/>
        <v>0</v>
      </c>
      <c r="K27" s="6"/>
      <c r="L27" s="75">
        <f t="shared" si="3"/>
        <v>0</v>
      </c>
      <c r="M27" s="111">
        <v>1</v>
      </c>
      <c r="N27" s="49"/>
      <c r="O27" s="13">
        <f t="shared" si="4"/>
        <v>1</v>
      </c>
      <c r="P27" s="13"/>
      <c r="Q27" s="13">
        <f t="shared" si="5"/>
        <v>1</v>
      </c>
      <c r="R27" s="112">
        <v>1</v>
      </c>
      <c r="S27" s="50"/>
      <c r="T27" s="113">
        <f t="shared" si="6"/>
        <v>1</v>
      </c>
      <c r="U27" s="18"/>
      <c r="V27" s="18">
        <f t="shared" si="7"/>
        <v>1</v>
      </c>
      <c r="W27" s="51"/>
      <c r="X27" s="102">
        <v>0</v>
      </c>
      <c r="Y27" s="41"/>
      <c r="Z27" s="41">
        <f t="shared" si="8"/>
        <v>0</v>
      </c>
      <c r="AA27" s="52"/>
      <c r="AB27" s="108">
        <v>0</v>
      </c>
      <c r="AC27" s="46"/>
      <c r="AD27" s="46">
        <f t="shared" si="9"/>
        <v>0</v>
      </c>
      <c r="AE27" s="54">
        <f t="shared" si="10"/>
        <v>3</v>
      </c>
      <c r="AF27" s="67">
        <v>7</v>
      </c>
      <c r="AG27" s="76">
        <f t="shared" si="11"/>
        <v>10</v>
      </c>
    </row>
    <row r="28" spans="1:33" ht="15.6" x14ac:dyDescent="0.3">
      <c r="A28" t="s">
        <v>25</v>
      </c>
      <c r="B28" s="9">
        <v>3</v>
      </c>
      <c r="C28" s="109"/>
      <c r="D28" s="48"/>
      <c r="E28" s="74">
        <f t="shared" si="0"/>
        <v>0</v>
      </c>
      <c r="F28" s="3"/>
      <c r="G28" s="3">
        <f t="shared" si="1"/>
        <v>0</v>
      </c>
      <c r="H28" s="110"/>
      <c r="I28" s="94"/>
      <c r="J28" s="75">
        <f t="shared" si="2"/>
        <v>0</v>
      </c>
      <c r="K28" s="6"/>
      <c r="L28" s="75">
        <f t="shared" si="3"/>
        <v>0</v>
      </c>
      <c r="M28" s="111"/>
      <c r="N28" s="49"/>
      <c r="O28" s="13">
        <f t="shared" si="4"/>
        <v>0</v>
      </c>
      <c r="P28" s="13"/>
      <c r="Q28" s="13">
        <f t="shared" si="5"/>
        <v>0</v>
      </c>
      <c r="R28" s="112"/>
      <c r="S28" s="83">
        <v>1</v>
      </c>
      <c r="T28" s="113">
        <f t="shared" si="6"/>
        <v>1</v>
      </c>
      <c r="U28" s="18"/>
      <c r="V28" s="18">
        <f t="shared" si="7"/>
        <v>1</v>
      </c>
      <c r="W28" s="51"/>
      <c r="X28" s="102">
        <v>0</v>
      </c>
      <c r="Y28" s="41"/>
      <c r="Z28" s="41">
        <f t="shared" si="8"/>
        <v>0</v>
      </c>
      <c r="AA28" s="52"/>
      <c r="AB28" s="108">
        <v>0.66666666666666663</v>
      </c>
      <c r="AC28" s="46"/>
      <c r="AD28" s="46">
        <f t="shared" si="9"/>
        <v>0</v>
      </c>
      <c r="AE28" s="54">
        <f t="shared" si="10"/>
        <v>1</v>
      </c>
      <c r="AF28" s="67">
        <v>3</v>
      </c>
      <c r="AG28" s="76">
        <f t="shared" si="11"/>
        <v>4</v>
      </c>
    </row>
    <row r="29" spans="1:33" ht="15.6" x14ac:dyDescent="0.3">
      <c r="A29" t="s">
        <v>30</v>
      </c>
      <c r="B29" s="9">
        <v>4</v>
      </c>
      <c r="C29" s="109"/>
      <c r="D29" s="48"/>
      <c r="E29" s="74">
        <f t="shared" si="0"/>
        <v>0</v>
      </c>
      <c r="F29" s="3"/>
      <c r="G29" s="3">
        <f t="shared" si="1"/>
        <v>0</v>
      </c>
      <c r="H29" s="110"/>
      <c r="I29" s="82">
        <v>1</v>
      </c>
      <c r="J29" s="75">
        <f t="shared" si="2"/>
        <v>1</v>
      </c>
      <c r="K29" s="75">
        <v>2</v>
      </c>
      <c r="L29" s="75">
        <f t="shared" si="3"/>
        <v>3</v>
      </c>
      <c r="M29" s="111"/>
      <c r="N29" s="49"/>
      <c r="O29" s="13">
        <f t="shared" si="4"/>
        <v>0</v>
      </c>
      <c r="P29" s="13"/>
      <c r="Q29" s="13">
        <f t="shared" si="5"/>
        <v>0</v>
      </c>
      <c r="R29" s="112"/>
      <c r="S29" s="50"/>
      <c r="T29" s="113">
        <f t="shared" si="6"/>
        <v>0</v>
      </c>
      <c r="U29" s="18"/>
      <c r="V29" s="18">
        <f t="shared" si="7"/>
        <v>0</v>
      </c>
      <c r="W29" s="51"/>
      <c r="X29" s="102">
        <v>0</v>
      </c>
      <c r="Y29" s="41"/>
      <c r="Z29" s="41">
        <f t="shared" si="8"/>
        <v>0</v>
      </c>
      <c r="AA29" s="96">
        <v>2</v>
      </c>
      <c r="AB29" s="108">
        <v>1.5</v>
      </c>
      <c r="AC29" s="46"/>
      <c r="AD29" s="46">
        <f t="shared" si="9"/>
        <v>2</v>
      </c>
      <c r="AE29" s="54">
        <f t="shared" si="10"/>
        <v>5</v>
      </c>
      <c r="AF29" s="67">
        <v>13</v>
      </c>
      <c r="AG29" s="76">
        <f t="shared" si="11"/>
        <v>18</v>
      </c>
    </row>
    <row r="30" spans="1:33" ht="15.6" x14ac:dyDescent="0.3">
      <c r="A30" t="s">
        <v>26</v>
      </c>
      <c r="B30" s="9">
        <v>5.7</v>
      </c>
      <c r="C30" s="109">
        <v>1</v>
      </c>
      <c r="D30" s="48"/>
      <c r="E30" s="74">
        <f t="shared" si="0"/>
        <v>1</v>
      </c>
      <c r="F30" s="3"/>
      <c r="G30" s="3">
        <f t="shared" si="1"/>
        <v>1</v>
      </c>
      <c r="H30" s="110"/>
      <c r="I30" s="94"/>
      <c r="J30" s="75">
        <f t="shared" si="2"/>
        <v>0</v>
      </c>
      <c r="K30" s="6"/>
      <c r="L30" s="75">
        <f t="shared" si="3"/>
        <v>0</v>
      </c>
      <c r="M30" s="111"/>
      <c r="N30" s="49"/>
      <c r="O30" s="13">
        <f t="shared" si="4"/>
        <v>0</v>
      </c>
      <c r="P30" s="13"/>
      <c r="Q30" s="13">
        <f t="shared" si="5"/>
        <v>0</v>
      </c>
      <c r="R30" s="18"/>
      <c r="S30" s="50"/>
      <c r="T30" s="113">
        <f t="shared" si="6"/>
        <v>0</v>
      </c>
      <c r="U30" s="18"/>
      <c r="V30" s="18">
        <f t="shared" si="7"/>
        <v>0</v>
      </c>
      <c r="W30" s="51"/>
      <c r="X30" s="102">
        <v>0</v>
      </c>
      <c r="Y30" s="41"/>
      <c r="Z30" s="41">
        <f t="shared" si="8"/>
        <v>0</v>
      </c>
      <c r="AA30" s="96">
        <v>2</v>
      </c>
      <c r="AB30" s="108">
        <v>1.4035087719298245</v>
      </c>
      <c r="AC30" s="46"/>
      <c r="AD30" s="46">
        <f t="shared" si="9"/>
        <v>2</v>
      </c>
      <c r="AE30" s="54">
        <f t="shared" si="10"/>
        <v>3</v>
      </c>
      <c r="AF30" s="67">
        <v>7</v>
      </c>
      <c r="AG30" s="76">
        <f t="shared" si="11"/>
        <v>10</v>
      </c>
    </row>
    <row r="31" spans="1:33" ht="15.6" x14ac:dyDescent="0.3">
      <c r="A31" t="s">
        <v>27</v>
      </c>
      <c r="B31" s="9">
        <v>6</v>
      </c>
      <c r="C31" s="109"/>
      <c r="D31" s="48"/>
      <c r="E31" s="74">
        <f t="shared" si="0"/>
        <v>0</v>
      </c>
      <c r="F31" s="3"/>
      <c r="G31" s="3">
        <f t="shared" si="1"/>
        <v>0</v>
      </c>
      <c r="H31" s="110"/>
      <c r="I31" s="94"/>
      <c r="J31" s="75">
        <f t="shared" si="2"/>
        <v>0</v>
      </c>
      <c r="K31" s="6"/>
      <c r="L31" s="75">
        <f t="shared" si="3"/>
        <v>0</v>
      </c>
      <c r="M31" s="111"/>
      <c r="N31" s="49"/>
      <c r="O31" s="13">
        <f t="shared" si="4"/>
        <v>0</v>
      </c>
      <c r="P31" s="13"/>
      <c r="Q31" s="13">
        <f t="shared" si="5"/>
        <v>0</v>
      </c>
      <c r="R31" s="18"/>
      <c r="S31" s="50"/>
      <c r="T31" s="113">
        <f t="shared" si="6"/>
        <v>0</v>
      </c>
      <c r="U31" s="18"/>
      <c r="V31" s="18">
        <f t="shared" si="7"/>
        <v>0</v>
      </c>
      <c r="W31" s="51"/>
      <c r="X31" s="102">
        <v>0</v>
      </c>
      <c r="Y31" s="41"/>
      <c r="Z31" s="41">
        <f t="shared" si="8"/>
        <v>0</v>
      </c>
      <c r="AA31" s="52"/>
      <c r="AB31" s="108">
        <v>0.33333333333333331</v>
      </c>
      <c r="AC31" s="46"/>
      <c r="AD31" s="46">
        <f t="shared" si="9"/>
        <v>0</v>
      </c>
      <c r="AE31" s="54">
        <f t="shared" si="10"/>
        <v>0</v>
      </c>
      <c r="AF31" s="67">
        <v>4</v>
      </c>
      <c r="AG31" s="76">
        <f t="shared" si="11"/>
        <v>4</v>
      </c>
    </row>
    <row r="32" spans="1:33" ht="15.6" x14ac:dyDescent="0.3">
      <c r="A32" t="s">
        <v>28</v>
      </c>
      <c r="B32" s="9">
        <v>1</v>
      </c>
      <c r="C32" s="109"/>
      <c r="D32" s="48"/>
      <c r="E32" s="74">
        <f t="shared" si="0"/>
        <v>0</v>
      </c>
      <c r="F32" s="3"/>
      <c r="G32" s="3">
        <f t="shared" si="1"/>
        <v>0</v>
      </c>
      <c r="H32" s="110">
        <v>1</v>
      </c>
      <c r="I32" s="94"/>
      <c r="J32" s="75">
        <f>H32+I32</f>
        <v>1</v>
      </c>
      <c r="K32" s="6"/>
      <c r="L32" s="75">
        <f t="shared" si="3"/>
        <v>1</v>
      </c>
      <c r="M32" s="111">
        <v>1</v>
      </c>
      <c r="N32" s="84">
        <v>1</v>
      </c>
      <c r="O32" s="13">
        <f t="shared" si="4"/>
        <v>2</v>
      </c>
      <c r="P32" s="13"/>
      <c r="Q32" s="13">
        <f t="shared" si="5"/>
        <v>2</v>
      </c>
      <c r="R32" s="18"/>
      <c r="S32" s="50"/>
      <c r="T32" s="113">
        <f t="shared" si="6"/>
        <v>0</v>
      </c>
      <c r="U32" s="18"/>
      <c r="V32" s="18">
        <f t="shared" si="7"/>
        <v>0</v>
      </c>
      <c r="W32" s="51"/>
      <c r="X32" s="102">
        <v>0</v>
      </c>
      <c r="Y32" s="41"/>
      <c r="Z32" s="41">
        <f t="shared" si="8"/>
        <v>0</v>
      </c>
      <c r="AA32" s="52"/>
      <c r="AB32" s="108">
        <v>0</v>
      </c>
      <c r="AC32" s="46"/>
      <c r="AD32" s="46">
        <f t="shared" si="9"/>
        <v>0</v>
      </c>
      <c r="AE32" s="54">
        <f t="shared" si="10"/>
        <v>3</v>
      </c>
      <c r="AF32" s="67">
        <v>2</v>
      </c>
      <c r="AG32" s="76">
        <f t="shared" si="11"/>
        <v>5</v>
      </c>
    </row>
    <row r="33" spans="1:32" x14ac:dyDescent="0.3">
      <c r="A33" t="s">
        <v>33</v>
      </c>
      <c r="B33" s="42">
        <f>SUM(B4:B32)</f>
        <v>125.10000000000002</v>
      </c>
      <c r="C33" s="21"/>
      <c r="D33" s="21"/>
      <c r="E33" s="21"/>
      <c r="F33" s="21"/>
      <c r="G33" s="21"/>
      <c r="H33" s="35"/>
      <c r="I33" s="35"/>
      <c r="J33" s="35"/>
      <c r="K33" s="35"/>
      <c r="L33" s="35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</row>
    <row r="34" spans="1:32" x14ac:dyDescent="0.3">
      <c r="H34" s="1"/>
      <c r="I34" s="1"/>
      <c r="J34" s="1"/>
      <c r="K34" s="1"/>
      <c r="L34" s="1"/>
    </row>
  </sheetData>
  <mergeCells count="7">
    <mergeCell ref="C1:AG1"/>
    <mergeCell ref="C2:G2"/>
    <mergeCell ref="H2:L2"/>
    <mergeCell ref="M2:Q2"/>
    <mergeCell ref="R2:V2"/>
    <mergeCell ref="W2:Z2"/>
    <mergeCell ref="AA2:AD2"/>
  </mergeCells>
  <pageMargins left="0.25" right="0.25" top="0.75" bottom="0.75" header="0.3" footer="0.3"/>
  <pageSetup paperSize="8" scale="48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C4B773-FAB5-43F3-8277-DE8CDE384E59}">
  <sheetPr codeName="Feuil2">
    <pageSetUpPr fitToPage="1"/>
  </sheetPr>
  <dimension ref="A1:V35"/>
  <sheetViews>
    <sheetView zoomScale="70" zoomScaleNormal="70" workbookViewId="0">
      <selection activeCell="T5" sqref="T5:T33"/>
    </sheetView>
  </sheetViews>
  <sheetFormatPr baseColWidth="10" defaultRowHeight="14.4" x14ac:dyDescent="0.3"/>
  <cols>
    <col min="1" max="1" width="14.88671875" customWidth="1"/>
    <col min="2" max="2" width="15.21875" customWidth="1"/>
    <col min="3" max="3" width="12.109375" customWidth="1"/>
    <col min="4" max="4" width="11.33203125" customWidth="1"/>
    <col min="5" max="5" width="11.21875" customWidth="1"/>
    <col min="6" max="6" width="13" customWidth="1"/>
    <col min="7" max="7" width="12.109375" customWidth="1"/>
    <col min="8" max="8" width="11" customWidth="1"/>
    <col min="9" max="10" width="12.21875" customWidth="1"/>
    <col min="11" max="11" width="12.109375" customWidth="1"/>
    <col min="12" max="12" width="12.21875" customWidth="1"/>
    <col min="13" max="13" width="13.33203125" customWidth="1"/>
    <col min="14" max="21" width="12.21875" customWidth="1"/>
    <col min="22" max="22" width="5.6640625" style="21" customWidth="1"/>
  </cols>
  <sheetData>
    <row r="1" spans="1:22" ht="47.4" customHeight="1" x14ac:dyDescent="0.3">
      <c r="C1" s="154" t="s">
        <v>74</v>
      </c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5"/>
      <c r="P1" s="155"/>
      <c r="Q1" s="155"/>
      <c r="R1" s="155"/>
      <c r="S1" s="155"/>
      <c r="T1" s="155"/>
      <c r="U1" s="30"/>
      <c r="V1" s="23"/>
    </row>
    <row r="2" spans="1:22" x14ac:dyDescent="0.3">
      <c r="B2" s="156" t="s">
        <v>29</v>
      </c>
      <c r="C2" s="171" t="s">
        <v>0</v>
      </c>
      <c r="D2" s="172"/>
      <c r="E2" s="172"/>
      <c r="F2" s="173" t="s">
        <v>62</v>
      </c>
      <c r="G2" s="174"/>
      <c r="H2" s="175"/>
      <c r="I2" s="176" t="s">
        <v>36</v>
      </c>
      <c r="J2" s="177"/>
      <c r="K2" s="177"/>
      <c r="L2" s="178" t="s">
        <v>37</v>
      </c>
      <c r="M2" s="178"/>
      <c r="N2" s="157" t="s">
        <v>47</v>
      </c>
      <c r="O2" s="158"/>
      <c r="P2" s="158"/>
      <c r="Q2" s="158"/>
      <c r="R2" s="159" t="s">
        <v>50</v>
      </c>
      <c r="S2" s="159"/>
      <c r="T2" s="159"/>
      <c r="U2" s="159"/>
      <c r="V2" s="24"/>
    </row>
    <row r="3" spans="1:22" x14ac:dyDescent="0.3">
      <c r="B3" s="156"/>
      <c r="C3" s="166" t="s">
        <v>51</v>
      </c>
      <c r="D3" s="166"/>
      <c r="E3" s="167"/>
      <c r="F3" s="15"/>
      <c r="G3" s="16" t="s">
        <v>51</v>
      </c>
      <c r="H3" s="14"/>
      <c r="I3" s="151" t="s">
        <v>51</v>
      </c>
      <c r="J3" s="152"/>
      <c r="K3" s="170"/>
      <c r="L3" s="168" t="s">
        <v>51</v>
      </c>
      <c r="M3" s="169"/>
      <c r="N3" s="160" t="s">
        <v>52</v>
      </c>
      <c r="O3" s="161"/>
      <c r="P3" s="161"/>
      <c r="Q3" s="162"/>
      <c r="R3" s="163" t="s">
        <v>52</v>
      </c>
      <c r="S3" s="164"/>
      <c r="T3" s="164"/>
      <c r="U3" s="165"/>
      <c r="V3" s="24"/>
    </row>
    <row r="4" spans="1:22" ht="72" x14ac:dyDescent="0.3">
      <c r="B4" s="8" t="s">
        <v>32</v>
      </c>
      <c r="C4" s="2" t="s">
        <v>31</v>
      </c>
      <c r="D4" s="2" t="s">
        <v>35</v>
      </c>
      <c r="E4" s="29" t="s">
        <v>67</v>
      </c>
      <c r="F4" s="5" t="s">
        <v>31</v>
      </c>
      <c r="G4" s="5" t="s">
        <v>35</v>
      </c>
      <c r="H4" s="28" t="s">
        <v>68</v>
      </c>
      <c r="I4" s="11" t="s">
        <v>34</v>
      </c>
      <c r="J4" s="11" t="s">
        <v>35</v>
      </c>
      <c r="K4" s="26" t="s">
        <v>69</v>
      </c>
      <c r="L4" s="17" t="s">
        <v>54</v>
      </c>
      <c r="M4" s="27" t="s">
        <v>70</v>
      </c>
      <c r="N4" s="40" t="s">
        <v>44</v>
      </c>
      <c r="O4" s="40" t="s">
        <v>45</v>
      </c>
      <c r="P4" s="40" t="s">
        <v>46</v>
      </c>
      <c r="Q4" s="40" t="s">
        <v>55</v>
      </c>
      <c r="R4" s="45" t="s">
        <v>44</v>
      </c>
      <c r="S4" s="45" t="s">
        <v>45</v>
      </c>
      <c r="T4" s="45" t="s">
        <v>46</v>
      </c>
      <c r="U4" s="45" t="s">
        <v>56</v>
      </c>
      <c r="V4" s="25"/>
    </row>
    <row r="5" spans="1:22" x14ac:dyDescent="0.3">
      <c r="A5" t="s">
        <v>1</v>
      </c>
      <c r="B5" s="9">
        <v>3.2</v>
      </c>
      <c r="C5" s="4">
        <v>0.6</v>
      </c>
      <c r="D5" s="77">
        <v>0.26300000000000001</v>
      </c>
      <c r="E5" s="48"/>
      <c r="F5" s="72">
        <v>0.25</v>
      </c>
      <c r="G5" s="78">
        <v>0</v>
      </c>
      <c r="H5" s="94"/>
      <c r="I5" s="12">
        <v>5</v>
      </c>
      <c r="J5" s="12">
        <v>5.6</v>
      </c>
      <c r="K5" s="84">
        <v>1</v>
      </c>
      <c r="L5" s="19">
        <v>0.50800000000000001</v>
      </c>
      <c r="M5" s="50"/>
      <c r="N5" s="41">
        <f>B5/2</f>
        <v>1.6</v>
      </c>
      <c r="O5" s="41"/>
      <c r="P5" s="51"/>
      <c r="Q5" s="100">
        <f>O5/N5</f>
        <v>0</v>
      </c>
      <c r="R5" s="46">
        <f>B5/2</f>
        <v>1.6</v>
      </c>
      <c r="S5" s="46"/>
      <c r="T5" s="52"/>
      <c r="U5" s="95">
        <f>S5/R5</f>
        <v>0</v>
      </c>
    </row>
    <row r="6" spans="1:22" x14ac:dyDescent="0.3">
      <c r="A6" t="s">
        <v>2</v>
      </c>
      <c r="B6" s="9">
        <v>4</v>
      </c>
      <c r="C6" s="4">
        <v>0.6</v>
      </c>
      <c r="D6" s="77">
        <v>0.5</v>
      </c>
      <c r="E6" s="48"/>
      <c r="F6" s="72">
        <v>0.25</v>
      </c>
      <c r="G6" s="78">
        <v>0.1</v>
      </c>
      <c r="H6" s="94"/>
      <c r="I6" s="12">
        <v>5</v>
      </c>
      <c r="J6" s="12">
        <v>4</v>
      </c>
      <c r="K6" s="49"/>
      <c r="L6" s="19">
        <v>1.111</v>
      </c>
      <c r="M6" s="83">
        <v>1</v>
      </c>
      <c r="N6" s="41">
        <f t="shared" ref="N6:N33" si="0">B6/2</f>
        <v>2</v>
      </c>
      <c r="O6" s="41">
        <v>1</v>
      </c>
      <c r="P6" s="51"/>
      <c r="Q6" s="100">
        <f t="shared" ref="Q6:Q33" si="1">O6/N6</f>
        <v>0.5</v>
      </c>
      <c r="R6" s="46">
        <f t="shared" ref="R6:R33" si="2">B6/2</f>
        <v>2</v>
      </c>
      <c r="S6" s="46"/>
      <c r="T6" s="96"/>
      <c r="U6" s="95">
        <f t="shared" ref="U6:U33" si="3">S6/R6</f>
        <v>0</v>
      </c>
    </row>
    <row r="7" spans="1:22" x14ac:dyDescent="0.3">
      <c r="A7" t="s">
        <v>3</v>
      </c>
      <c r="B7" s="9">
        <v>5.2</v>
      </c>
      <c r="C7" s="4">
        <v>0.6</v>
      </c>
      <c r="D7" s="77">
        <v>0.192</v>
      </c>
      <c r="E7" s="48"/>
      <c r="F7" s="72">
        <v>0.25</v>
      </c>
      <c r="G7" s="78">
        <v>0.11799999999999999</v>
      </c>
      <c r="H7" s="82"/>
      <c r="I7" s="12">
        <v>5</v>
      </c>
      <c r="J7" s="12">
        <v>4.2</v>
      </c>
      <c r="K7" s="84"/>
      <c r="L7" s="19">
        <v>1</v>
      </c>
      <c r="M7" s="83">
        <v>1</v>
      </c>
      <c r="N7" s="41">
        <f t="shared" si="0"/>
        <v>2.6</v>
      </c>
      <c r="O7" s="41">
        <v>2</v>
      </c>
      <c r="P7" s="101"/>
      <c r="Q7" s="100">
        <f t="shared" si="1"/>
        <v>0.76923076923076916</v>
      </c>
      <c r="R7" s="46">
        <f t="shared" si="2"/>
        <v>2.6</v>
      </c>
      <c r="S7" s="46">
        <v>2</v>
      </c>
      <c r="T7" s="52"/>
      <c r="U7" s="95">
        <f t="shared" si="3"/>
        <v>0.76923076923076916</v>
      </c>
    </row>
    <row r="8" spans="1:22" x14ac:dyDescent="0.3">
      <c r="A8" t="s">
        <v>4</v>
      </c>
      <c r="B8" s="9">
        <v>3.7</v>
      </c>
      <c r="C8" s="4">
        <v>0.6</v>
      </c>
      <c r="D8" s="77">
        <v>0.5</v>
      </c>
      <c r="E8" s="81"/>
      <c r="F8" s="72">
        <v>0.25</v>
      </c>
      <c r="G8" s="78">
        <v>0.28599999999999998</v>
      </c>
      <c r="H8" s="82">
        <v>1</v>
      </c>
      <c r="I8" s="12">
        <v>5</v>
      </c>
      <c r="J8" s="12">
        <v>3.2</v>
      </c>
      <c r="K8" s="84"/>
      <c r="L8" s="19">
        <v>0.41699999999999998</v>
      </c>
      <c r="M8" s="83"/>
      <c r="N8" s="41">
        <f t="shared" si="0"/>
        <v>1.85</v>
      </c>
      <c r="O8" s="41">
        <v>1</v>
      </c>
      <c r="P8" s="51"/>
      <c r="Q8" s="100">
        <f t="shared" si="1"/>
        <v>0.54054054054054046</v>
      </c>
      <c r="R8" s="46">
        <f t="shared" si="2"/>
        <v>1.85</v>
      </c>
      <c r="S8" s="46">
        <v>1</v>
      </c>
      <c r="T8" s="96"/>
      <c r="U8" s="95">
        <f t="shared" si="3"/>
        <v>0.54054054054054046</v>
      </c>
    </row>
    <row r="9" spans="1:22" x14ac:dyDescent="0.3">
      <c r="A9" t="s">
        <v>5</v>
      </c>
      <c r="B9" s="9">
        <v>5</v>
      </c>
      <c r="C9" s="4">
        <v>0.6</v>
      </c>
      <c r="D9" s="77">
        <v>0.34399999999999997</v>
      </c>
      <c r="E9" s="48"/>
      <c r="F9" s="72">
        <v>0.25</v>
      </c>
      <c r="G9" s="78">
        <v>0</v>
      </c>
      <c r="H9" s="94"/>
      <c r="I9" s="12">
        <v>5</v>
      </c>
      <c r="J9" s="12">
        <v>7.4</v>
      </c>
      <c r="K9" s="84">
        <v>1</v>
      </c>
      <c r="L9" s="19">
        <v>0.505</v>
      </c>
      <c r="M9" s="50"/>
      <c r="N9" s="41">
        <f t="shared" si="0"/>
        <v>2.5</v>
      </c>
      <c r="O9" s="41">
        <v>2</v>
      </c>
      <c r="P9" s="101"/>
      <c r="Q9" s="100">
        <f t="shared" si="1"/>
        <v>0.8</v>
      </c>
      <c r="R9" s="46">
        <f t="shared" si="2"/>
        <v>2.5</v>
      </c>
      <c r="S9" s="46">
        <v>3</v>
      </c>
      <c r="T9" s="96">
        <v>2</v>
      </c>
      <c r="U9" s="95">
        <f t="shared" si="3"/>
        <v>1.2</v>
      </c>
    </row>
    <row r="10" spans="1:22" x14ac:dyDescent="0.3">
      <c r="A10" t="s">
        <v>6</v>
      </c>
      <c r="B10" s="9">
        <v>3.8</v>
      </c>
      <c r="C10" s="4">
        <v>0.6</v>
      </c>
      <c r="D10" s="77">
        <v>0.17399999999999999</v>
      </c>
      <c r="E10" s="48"/>
      <c r="F10" s="72">
        <v>0.25</v>
      </c>
      <c r="G10" s="78">
        <v>0.313</v>
      </c>
      <c r="H10" s="82">
        <v>1</v>
      </c>
      <c r="I10" s="12">
        <v>5</v>
      </c>
      <c r="J10" s="12">
        <v>5</v>
      </c>
      <c r="K10" s="84">
        <v>1</v>
      </c>
      <c r="L10" s="19">
        <v>0</v>
      </c>
      <c r="M10" s="50"/>
      <c r="N10" s="41">
        <f t="shared" si="0"/>
        <v>1.9</v>
      </c>
      <c r="O10" s="41">
        <v>1</v>
      </c>
      <c r="P10" s="51"/>
      <c r="Q10" s="100">
        <f t="shared" si="1"/>
        <v>0.52631578947368418</v>
      </c>
      <c r="R10" s="46">
        <f t="shared" si="2"/>
        <v>1.9</v>
      </c>
      <c r="S10" s="46">
        <v>1</v>
      </c>
      <c r="T10" s="52"/>
      <c r="U10" s="95">
        <f t="shared" si="3"/>
        <v>0.52631578947368418</v>
      </c>
    </row>
    <row r="11" spans="1:22" x14ac:dyDescent="0.3">
      <c r="A11" t="s">
        <v>7</v>
      </c>
      <c r="B11" s="9">
        <v>4</v>
      </c>
      <c r="C11" s="4">
        <v>0.6</v>
      </c>
      <c r="D11" s="77">
        <v>0.23499999999999999</v>
      </c>
      <c r="E11" s="81"/>
      <c r="F11" s="72">
        <v>0.25</v>
      </c>
      <c r="G11" s="78">
        <v>6.3E-2</v>
      </c>
      <c r="H11" s="94"/>
      <c r="I11" s="12">
        <v>5</v>
      </c>
      <c r="J11" s="12">
        <v>3.8</v>
      </c>
      <c r="K11" s="49"/>
      <c r="L11" s="19">
        <v>1</v>
      </c>
      <c r="M11" s="83">
        <v>1</v>
      </c>
      <c r="N11" s="41">
        <f t="shared" si="0"/>
        <v>2</v>
      </c>
      <c r="O11" s="41"/>
      <c r="P11" s="51"/>
      <c r="Q11" s="100">
        <f t="shared" si="1"/>
        <v>0</v>
      </c>
      <c r="R11" s="46">
        <f t="shared" si="2"/>
        <v>2</v>
      </c>
      <c r="S11" s="46">
        <v>1</v>
      </c>
      <c r="T11" s="52"/>
      <c r="U11" s="95">
        <f t="shared" si="3"/>
        <v>0.5</v>
      </c>
    </row>
    <row r="12" spans="1:22" x14ac:dyDescent="0.3">
      <c r="A12" t="s">
        <v>8</v>
      </c>
      <c r="B12" s="9">
        <v>3</v>
      </c>
      <c r="C12" s="4">
        <v>0.6</v>
      </c>
      <c r="D12" s="77">
        <v>0.51900000000000002</v>
      </c>
      <c r="E12" s="48"/>
      <c r="F12" s="72">
        <v>0.25</v>
      </c>
      <c r="G12" s="78">
        <v>0.17399999999999999</v>
      </c>
      <c r="H12" s="94"/>
      <c r="I12" s="12">
        <v>5</v>
      </c>
      <c r="J12" s="12">
        <v>8.6999999999999993</v>
      </c>
      <c r="K12" s="84">
        <v>1</v>
      </c>
      <c r="L12" s="19">
        <v>0.23400000000000001</v>
      </c>
      <c r="M12" s="83"/>
      <c r="N12" s="41">
        <f t="shared" si="0"/>
        <v>1.5</v>
      </c>
      <c r="O12" s="41">
        <v>1</v>
      </c>
      <c r="P12" s="51"/>
      <c r="Q12" s="100">
        <f t="shared" si="1"/>
        <v>0.66666666666666663</v>
      </c>
      <c r="R12" s="46">
        <f t="shared" si="2"/>
        <v>1.5</v>
      </c>
      <c r="S12" s="46"/>
      <c r="T12" s="96"/>
      <c r="U12" s="95">
        <f t="shared" si="3"/>
        <v>0</v>
      </c>
    </row>
    <row r="13" spans="1:22" x14ac:dyDescent="0.3">
      <c r="A13" t="s">
        <v>9</v>
      </c>
      <c r="B13" s="9">
        <v>4</v>
      </c>
      <c r="C13" s="4">
        <v>0.6</v>
      </c>
      <c r="D13" s="77">
        <v>0.438</v>
      </c>
      <c r="E13" s="48"/>
      <c r="F13" s="72">
        <v>0.25</v>
      </c>
      <c r="G13" s="78">
        <v>0</v>
      </c>
      <c r="H13" s="82"/>
      <c r="I13" s="12">
        <v>5</v>
      </c>
      <c r="J13" s="12">
        <v>3.3</v>
      </c>
      <c r="K13" s="49"/>
      <c r="L13" s="19">
        <v>0.44400000000000001</v>
      </c>
      <c r="M13" s="50"/>
      <c r="N13" s="41">
        <f t="shared" si="0"/>
        <v>2</v>
      </c>
      <c r="O13" s="41"/>
      <c r="P13" s="51"/>
      <c r="Q13" s="100">
        <f t="shared" si="1"/>
        <v>0</v>
      </c>
      <c r="R13" s="46">
        <f t="shared" si="2"/>
        <v>2</v>
      </c>
      <c r="S13" s="46">
        <v>0</v>
      </c>
      <c r="T13" s="96"/>
      <c r="U13" s="95">
        <f t="shared" si="3"/>
        <v>0</v>
      </c>
    </row>
    <row r="14" spans="1:22" x14ac:dyDescent="0.3">
      <c r="A14" t="s">
        <v>10</v>
      </c>
      <c r="B14" s="9">
        <v>3.1</v>
      </c>
      <c r="C14" s="4">
        <v>0.6</v>
      </c>
      <c r="D14" s="77">
        <v>0.4</v>
      </c>
      <c r="E14" s="48"/>
      <c r="F14" s="72">
        <v>0.25</v>
      </c>
      <c r="G14" s="78">
        <v>0.313</v>
      </c>
      <c r="H14" s="82">
        <v>1</v>
      </c>
      <c r="I14" s="12">
        <v>5</v>
      </c>
      <c r="J14" s="12">
        <v>5.7</v>
      </c>
      <c r="K14" s="84">
        <v>1</v>
      </c>
      <c r="L14" s="19">
        <v>1.7949999999999999</v>
      </c>
      <c r="M14" s="83">
        <v>1</v>
      </c>
      <c r="N14" s="41">
        <f t="shared" si="0"/>
        <v>1.55</v>
      </c>
      <c r="O14" s="41"/>
      <c r="P14" s="51"/>
      <c r="Q14" s="100">
        <f t="shared" si="1"/>
        <v>0</v>
      </c>
      <c r="R14" s="46">
        <f t="shared" si="2"/>
        <v>1.55</v>
      </c>
      <c r="S14" s="46">
        <v>2</v>
      </c>
      <c r="T14" s="96">
        <v>2</v>
      </c>
      <c r="U14" s="95">
        <f t="shared" si="3"/>
        <v>1.2903225806451613</v>
      </c>
    </row>
    <row r="15" spans="1:22" x14ac:dyDescent="0.3">
      <c r="A15" t="s">
        <v>11</v>
      </c>
      <c r="B15" s="9">
        <v>2.2999999999999998</v>
      </c>
      <c r="C15" s="4">
        <v>0.6</v>
      </c>
      <c r="D15" s="77">
        <v>0.76900000000000002</v>
      </c>
      <c r="E15" s="81">
        <v>1</v>
      </c>
      <c r="F15" s="72">
        <v>0.25</v>
      </c>
      <c r="G15" s="78">
        <v>0.222</v>
      </c>
      <c r="H15" s="94"/>
      <c r="I15" s="12">
        <v>5</v>
      </c>
      <c r="J15" s="12">
        <v>6.5</v>
      </c>
      <c r="K15" s="84">
        <v>1</v>
      </c>
      <c r="L15" s="19">
        <v>0.128</v>
      </c>
      <c r="M15" s="50"/>
      <c r="N15" s="41">
        <f t="shared" si="0"/>
        <v>1.1499999999999999</v>
      </c>
      <c r="O15" s="41"/>
      <c r="P15" s="51"/>
      <c r="Q15" s="100">
        <f t="shared" si="1"/>
        <v>0</v>
      </c>
      <c r="R15" s="46">
        <f t="shared" si="2"/>
        <v>1.1499999999999999</v>
      </c>
      <c r="S15" s="46">
        <v>1</v>
      </c>
      <c r="T15" s="52"/>
      <c r="U15" s="95">
        <f t="shared" si="3"/>
        <v>0.86956521739130443</v>
      </c>
    </row>
    <row r="16" spans="1:22" x14ac:dyDescent="0.3">
      <c r="A16" t="s">
        <v>12</v>
      </c>
      <c r="B16" s="9">
        <v>4.4000000000000004</v>
      </c>
      <c r="C16" s="4">
        <v>0.6</v>
      </c>
      <c r="D16" s="77">
        <v>0.33300000000000002</v>
      </c>
      <c r="E16" s="48"/>
      <c r="F16" s="72">
        <v>0.25</v>
      </c>
      <c r="G16" s="78">
        <v>0.11799999999999999</v>
      </c>
      <c r="H16" s="94"/>
      <c r="I16" s="12">
        <v>5</v>
      </c>
      <c r="J16" s="12">
        <v>3.6</v>
      </c>
      <c r="K16" s="49"/>
      <c r="L16" s="19">
        <v>2.444</v>
      </c>
      <c r="M16" s="83">
        <v>1</v>
      </c>
      <c r="N16" s="41">
        <f t="shared" si="0"/>
        <v>2.2000000000000002</v>
      </c>
      <c r="O16" s="41"/>
      <c r="P16" s="101"/>
      <c r="Q16" s="100">
        <f t="shared" si="1"/>
        <v>0</v>
      </c>
      <c r="R16" s="46">
        <f t="shared" si="2"/>
        <v>2.2000000000000002</v>
      </c>
      <c r="S16" s="46">
        <v>1</v>
      </c>
      <c r="T16" s="96"/>
      <c r="U16" s="95">
        <f t="shared" si="3"/>
        <v>0.45454545454545453</v>
      </c>
    </row>
    <row r="17" spans="1:21" x14ac:dyDescent="0.3">
      <c r="A17" t="s">
        <v>13</v>
      </c>
      <c r="B17" s="9">
        <v>5.2</v>
      </c>
      <c r="C17" s="4">
        <v>0.6</v>
      </c>
      <c r="D17" s="77">
        <v>0.33300000000000002</v>
      </c>
      <c r="E17" s="48"/>
      <c r="F17" s="72">
        <v>0.25</v>
      </c>
      <c r="G17" s="78">
        <v>0.27600000000000002</v>
      </c>
      <c r="H17" s="82">
        <v>1</v>
      </c>
      <c r="I17" s="12">
        <v>5</v>
      </c>
      <c r="J17" s="12">
        <v>4.2</v>
      </c>
      <c r="K17" s="49"/>
      <c r="L17" s="19">
        <v>0.40300000000000002</v>
      </c>
      <c r="M17" s="50"/>
      <c r="N17" s="41">
        <f t="shared" si="0"/>
        <v>2.6</v>
      </c>
      <c r="O17" s="41"/>
      <c r="P17" s="51"/>
      <c r="Q17" s="100">
        <f t="shared" si="1"/>
        <v>0</v>
      </c>
      <c r="R17" s="46">
        <f t="shared" si="2"/>
        <v>2.6</v>
      </c>
      <c r="S17" s="46">
        <v>1</v>
      </c>
      <c r="T17" s="96"/>
      <c r="U17" s="95">
        <f t="shared" si="3"/>
        <v>0.38461538461538458</v>
      </c>
    </row>
    <row r="18" spans="1:21" x14ac:dyDescent="0.3">
      <c r="A18" t="s">
        <v>14</v>
      </c>
      <c r="B18" s="9">
        <v>6.6</v>
      </c>
      <c r="C18" s="4">
        <v>0.6</v>
      </c>
      <c r="D18" s="77">
        <v>0.442</v>
      </c>
      <c r="E18" s="48"/>
      <c r="F18" s="72">
        <v>0.25</v>
      </c>
      <c r="G18" s="78">
        <v>0.24</v>
      </c>
      <c r="H18" s="94"/>
      <c r="I18" s="12">
        <v>5</v>
      </c>
      <c r="J18" s="12">
        <v>5.7</v>
      </c>
      <c r="K18" s="84">
        <v>1</v>
      </c>
      <c r="L18" s="19">
        <v>0.95899999999999996</v>
      </c>
      <c r="M18" s="50"/>
      <c r="N18" s="41">
        <f t="shared" si="0"/>
        <v>3.3</v>
      </c>
      <c r="O18" s="41"/>
      <c r="P18" s="51"/>
      <c r="Q18" s="100">
        <f t="shared" si="1"/>
        <v>0</v>
      </c>
      <c r="R18" s="46">
        <f t="shared" si="2"/>
        <v>3.3</v>
      </c>
      <c r="S18" s="46"/>
      <c r="T18" s="52"/>
      <c r="U18" s="95">
        <f t="shared" si="3"/>
        <v>0</v>
      </c>
    </row>
    <row r="19" spans="1:21" x14ac:dyDescent="0.3">
      <c r="A19" t="s">
        <v>15</v>
      </c>
      <c r="B19" s="9">
        <v>4</v>
      </c>
      <c r="C19" s="4">
        <v>0.6</v>
      </c>
      <c r="D19" s="77">
        <v>0.28599999999999998</v>
      </c>
      <c r="E19" s="48"/>
      <c r="F19" s="72">
        <v>0.25</v>
      </c>
      <c r="G19" s="78">
        <v>0.1</v>
      </c>
      <c r="H19" s="94"/>
      <c r="I19" s="12">
        <v>5</v>
      </c>
      <c r="J19" s="12">
        <v>2.2999999999999998</v>
      </c>
      <c r="K19" s="49"/>
      <c r="L19" s="19">
        <v>0.66700000000000004</v>
      </c>
      <c r="M19" s="50"/>
      <c r="N19" s="41">
        <f t="shared" si="0"/>
        <v>2</v>
      </c>
      <c r="O19" s="41"/>
      <c r="P19" s="51"/>
      <c r="Q19" s="100">
        <f t="shared" si="1"/>
        <v>0</v>
      </c>
      <c r="R19" s="46">
        <f t="shared" si="2"/>
        <v>2</v>
      </c>
      <c r="S19" s="46">
        <v>2</v>
      </c>
      <c r="T19" s="96">
        <v>2</v>
      </c>
      <c r="U19" s="95">
        <f t="shared" si="3"/>
        <v>1</v>
      </c>
    </row>
    <row r="20" spans="1:21" x14ac:dyDescent="0.3">
      <c r="A20" t="s">
        <v>16</v>
      </c>
      <c r="B20" s="9">
        <v>2.8</v>
      </c>
      <c r="C20" s="4">
        <v>0.6</v>
      </c>
      <c r="D20" s="77">
        <v>0.28599999999999998</v>
      </c>
      <c r="E20" s="48"/>
      <c r="F20" s="72">
        <v>0.25</v>
      </c>
      <c r="G20" s="78">
        <v>0.214</v>
      </c>
      <c r="H20" s="82"/>
      <c r="I20" s="12">
        <v>5</v>
      </c>
      <c r="J20" s="12">
        <v>2.9</v>
      </c>
      <c r="K20" s="49"/>
      <c r="L20" s="19">
        <v>0</v>
      </c>
      <c r="M20" s="83"/>
      <c r="N20" s="41">
        <f t="shared" si="0"/>
        <v>1.4</v>
      </c>
      <c r="O20" s="41"/>
      <c r="P20" s="101"/>
      <c r="Q20" s="100">
        <f t="shared" si="1"/>
        <v>0</v>
      </c>
      <c r="R20" s="46">
        <f t="shared" si="2"/>
        <v>1.4</v>
      </c>
      <c r="S20" s="46">
        <v>1</v>
      </c>
      <c r="T20" s="52"/>
      <c r="U20" s="95">
        <f t="shared" si="3"/>
        <v>0.7142857142857143</v>
      </c>
    </row>
    <row r="21" spans="1:21" x14ac:dyDescent="0.3">
      <c r="A21" t="s">
        <v>17</v>
      </c>
      <c r="B21" s="9">
        <v>6</v>
      </c>
      <c r="C21" s="4">
        <v>0.6</v>
      </c>
      <c r="D21" s="77">
        <v>0.34799999999999998</v>
      </c>
      <c r="E21" s="48"/>
      <c r="F21" s="72">
        <v>0.25</v>
      </c>
      <c r="G21" s="78">
        <v>0.1</v>
      </c>
      <c r="H21" s="94"/>
      <c r="I21" s="12">
        <v>5</v>
      </c>
      <c r="J21" s="12">
        <v>3.5</v>
      </c>
      <c r="K21" s="84"/>
      <c r="L21" s="19">
        <v>1.429</v>
      </c>
      <c r="M21" s="83">
        <v>1</v>
      </c>
      <c r="N21" s="41">
        <f t="shared" si="0"/>
        <v>3</v>
      </c>
      <c r="O21" s="41"/>
      <c r="P21" s="51"/>
      <c r="Q21" s="100">
        <f t="shared" si="1"/>
        <v>0</v>
      </c>
      <c r="R21" s="46">
        <f t="shared" si="2"/>
        <v>3</v>
      </c>
      <c r="S21" s="46">
        <v>2</v>
      </c>
      <c r="T21" s="52"/>
      <c r="U21" s="95">
        <f t="shared" si="3"/>
        <v>0.66666666666666663</v>
      </c>
    </row>
    <row r="22" spans="1:21" x14ac:dyDescent="0.3">
      <c r="A22" t="s">
        <v>18</v>
      </c>
      <c r="B22" s="9">
        <v>3.5</v>
      </c>
      <c r="C22" s="4">
        <v>0.6</v>
      </c>
      <c r="D22" s="77">
        <v>0.52200000000000002</v>
      </c>
      <c r="E22" s="48"/>
      <c r="F22" s="72">
        <v>0.25</v>
      </c>
      <c r="G22" s="78">
        <v>0.35</v>
      </c>
      <c r="H22" s="82">
        <v>1</v>
      </c>
      <c r="I22" s="12">
        <v>5</v>
      </c>
      <c r="J22" s="12">
        <v>6.3</v>
      </c>
      <c r="K22" s="84">
        <v>1</v>
      </c>
      <c r="L22" s="19">
        <v>1.5</v>
      </c>
      <c r="M22" s="83">
        <v>1</v>
      </c>
      <c r="N22" s="41">
        <f t="shared" si="0"/>
        <v>1.75</v>
      </c>
      <c r="O22" s="41">
        <v>3</v>
      </c>
      <c r="P22" s="101">
        <v>2</v>
      </c>
      <c r="Q22" s="100">
        <f t="shared" si="1"/>
        <v>1.7142857142857142</v>
      </c>
      <c r="R22" s="46">
        <f t="shared" si="2"/>
        <v>1.75</v>
      </c>
      <c r="S22" s="46">
        <v>3</v>
      </c>
      <c r="T22" s="96">
        <v>2</v>
      </c>
      <c r="U22" s="95">
        <f t="shared" si="3"/>
        <v>1.7142857142857142</v>
      </c>
    </row>
    <row r="23" spans="1:21" x14ac:dyDescent="0.3">
      <c r="A23" t="s">
        <v>19</v>
      </c>
      <c r="B23" s="9">
        <v>4.8</v>
      </c>
      <c r="C23" s="4">
        <v>0.6</v>
      </c>
      <c r="D23" s="77">
        <v>0.5</v>
      </c>
      <c r="E23" s="48"/>
      <c r="F23" s="72">
        <v>0.25</v>
      </c>
      <c r="G23" s="78">
        <v>0</v>
      </c>
      <c r="H23" s="82"/>
      <c r="I23" s="12">
        <v>5</v>
      </c>
      <c r="J23" s="12">
        <v>3.8</v>
      </c>
      <c r="K23" s="49"/>
      <c r="L23" s="19">
        <v>0.73499999999999999</v>
      </c>
      <c r="M23" s="50"/>
      <c r="N23" s="41">
        <f t="shared" si="0"/>
        <v>2.4</v>
      </c>
      <c r="O23" s="41">
        <v>1</v>
      </c>
      <c r="P23" s="51"/>
      <c r="Q23" s="100">
        <f t="shared" si="1"/>
        <v>0.41666666666666669</v>
      </c>
      <c r="R23" s="46">
        <f t="shared" si="2"/>
        <v>2.4</v>
      </c>
      <c r="S23" s="46">
        <v>2</v>
      </c>
      <c r="T23" s="96"/>
      <c r="U23" s="95">
        <f t="shared" si="3"/>
        <v>0.83333333333333337</v>
      </c>
    </row>
    <row r="24" spans="1:21" x14ac:dyDescent="0.3">
      <c r="A24" t="s">
        <v>20</v>
      </c>
      <c r="B24" s="9">
        <v>11</v>
      </c>
      <c r="C24" s="4">
        <v>0.6</v>
      </c>
      <c r="D24" s="77">
        <v>0.44800000000000001</v>
      </c>
      <c r="E24" s="81"/>
      <c r="F24" s="72">
        <v>0.25</v>
      </c>
      <c r="G24" s="78">
        <v>0.33300000000000002</v>
      </c>
      <c r="H24" s="82">
        <v>1</v>
      </c>
      <c r="I24" s="12">
        <v>5</v>
      </c>
      <c r="J24" s="12">
        <v>3.8</v>
      </c>
      <c r="K24" s="49"/>
      <c r="L24" s="19">
        <v>0.24</v>
      </c>
      <c r="M24" s="50"/>
      <c r="N24" s="41">
        <f t="shared" si="0"/>
        <v>5.5</v>
      </c>
      <c r="O24" s="41">
        <v>2</v>
      </c>
      <c r="P24" s="51"/>
      <c r="Q24" s="100">
        <f t="shared" si="1"/>
        <v>0.36363636363636365</v>
      </c>
      <c r="R24" s="46">
        <f t="shared" si="2"/>
        <v>5.5</v>
      </c>
      <c r="S24" s="46">
        <v>2</v>
      </c>
      <c r="T24" s="52"/>
      <c r="U24" s="95">
        <f t="shared" si="3"/>
        <v>0.36363636363636365</v>
      </c>
    </row>
    <row r="25" spans="1:21" x14ac:dyDescent="0.3">
      <c r="A25" t="s">
        <v>21</v>
      </c>
      <c r="B25" s="9">
        <v>3</v>
      </c>
      <c r="C25" s="4">
        <v>0.6</v>
      </c>
      <c r="D25" s="77">
        <v>0.5</v>
      </c>
      <c r="E25" s="81"/>
      <c r="F25" s="72">
        <v>0.25</v>
      </c>
      <c r="G25" s="78">
        <v>0.33300000000000002</v>
      </c>
      <c r="H25" s="82">
        <v>1</v>
      </c>
      <c r="I25" s="12">
        <v>5</v>
      </c>
      <c r="J25" s="12">
        <v>5.3</v>
      </c>
      <c r="K25" s="84">
        <v>1</v>
      </c>
      <c r="L25" s="19">
        <v>0.85099999999999998</v>
      </c>
      <c r="M25" s="50"/>
      <c r="N25" s="41">
        <f t="shared" si="0"/>
        <v>1.5</v>
      </c>
      <c r="O25" s="41">
        <v>1</v>
      </c>
      <c r="P25" s="51"/>
      <c r="Q25" s="100">
        <f t="shared" si="1"/>
        <v>0.66666666666666663</v>
      </c>
      <c r="R25" s="46">
        <f t="shared" si="2"/>
        <v>1.5</v>
      </c>
      <c r="S25" s="46">
        <v>1</v>
      </c>
      <c r="T25" s="96"/>
      <c r="U25" s="95">
        <f t="shared" si="3"/>
        <v>0.66666666666666663</v>
      </c>
    </row>
    <row r="26" spans="1:21" x14ac:dyDescent="0.3">
      <c r="A26" t="s">
        <v>22</v>
      </c>
      <c r="B26" s="9">
        <v>3</v>
      </c>
      <c r="C26" s="4">
        <v>0.6</v>
      </c>
      <c r="D26" s="77">
        <v>0.7</v>
      </c>
      <c r="E26" s="81">
        <v>1</v>
      </c>
      <c r="F26" s="72">
        <v>0.25</v>
      </c>
      <c r="G26" s="78">
        <v>6.3E-2</v>
      </c>
      <c r="H26" s="94"/>
      <c r="I26" s="12">
        <v>5</v>
      </c>
      <c r="J26" s="12">
        <v>3</v>
      </c>
      <c r="K26" s="84"/>
      <c r="L26" s="19">
        <v>1.5</v>
      </c>
      <c r="M26" s="83">
        <v>1</v>
      </c>
      <c r="N26" s="41">
        <f t="shared" si="0"/>
        <v>1.5</v>
      </c>
      <c r="O26" s="41"/>
      <c r="P26" s="101"/>
      <c r="Q26" s="100">
        <f t="shared" si="1"/>
        <v>0</v>
      </c>
      <c r="R26" s="46">
        <f t="shared" si="2"/>
        <v>1.5</v>
      </c>
      <c r="S26" s="46">
        <v>3</v>
      </c>
      <c r="T26" s="96">
        <v>2</v>
      </c>
      <c r="U26" s="95">
        <f t="shared" si="3"/>
        <v>2</v>
      </c>
    </row>
    <row r="27" spans="1:21" x14ac:dyDescent="0.3">
      <c r="A27" t="s">
        <v>23</v>
      </c>
      <c r="B27" s="9">
        <v>5.8</v>
      </c>
      <c r="C27" s="4">
        <v>0.6</v>
      </c>
      <c r="D27" s="77">
        <v>0.20799999999999999</v>
      </c>
      <c r="E27" s="48"/>
      <c r="F27" s="72">
        <v>0.25</v>
      </c>
      <c r="G27" s="78">
        <v>0.111</v>
      </c>
      <c r="H27" s="94"/>
      <c r="I27" s="12">
        <v>5</v>
      </c>
      <c r="J27" s="12">
        <v>3.4</v>
      </c>
      <c r="K27" s="49"/>
      <c r="L27" s="19">
        <v>1.0309999999999999</v>
      </c>
      <c r="M27" s="83">
        <v>1</v>
      </c>
      <c r="N27" s="41">
        <f t="shared" si="0"/>
        <v>2.9</v>
      </c>
      <c r="O27" s="41">
        <v>1</v>
      </c>
      <c r="P27" s="51"/>
      <c r="Q27" s="100">
        <f t="shared" si="1"/>
        <v>0.34482758620689657</v>
      </c>
      <c r="R27" s="46">
        <f t="shared" si="2"/>
        <v>2.9</v>
      </c>
      <c r="S27" s="46">
        <v>3</v>
      </c>
      <c r="T27" s="52"/>
      <c r="U27" s="95">
        <f t="shared" si="3"/>
        <v>1.0344827586206897</v>
      </c>
    </row>
    <row r="28" spans="1:21" x14ac:dyDescent="0.3">
      <c r="A28" t="s">
        <v>24</v>
      </c>
      <c r="B28" s="9">
        <v>2.9</v>
      </c>
      <c r="C28" s="4">
        <v>0.6</v>
      </c>
      <c r="D28" s="77">
        <v>0.308</v>
      </c>
      <c r="E28" s="81"/>
      <c r="F28" s="72">
        <v>0.25</v>
      </c>
      <c r="G28" s="78">
        <v>0.222</v>
      </c>
      <c r="H28" s="94"/>
      <c r="I28" s="12">
        <v>5</v>
      </c>
      <c r="J28" s="12">
        <v>5.3</v>
      </c>
      <c r="K28" s="84">
        <v>1</v>
      </c>
      <c r="L28" s="19">
        <v>0.80500000000000005</v>
      </c>
      <c r="M28" s="50"/>
      <c r="N28" s="41">
        <f t="shared" si="0"/>
        <v>1.45</v>
      </c>
      <c r="O28" s="41"/>
      <c r="P28" s="51"/>
      <c r="Q28" s="100">
        <f t="shared" si="1"/>
        <v>0</v>
      </c>
      <c r="R28" s="46">
        <f t="shared" si="2"/>
        <v>1.45</v>
      </c>
      <c r="S28" s="46"/>
      <c r="T28" s="52"/>
      <c r="U28" s="95">
        <f t="shared" si="3"/>
        <v>0</v>
      </c>
    </row>
    <row r="29" spans="1:21" x14ac:dyDescent="0.3">
      <c r="A29" t="s">
        <v>25</v>
      </c>
      <c r="B29" s="9">
        <v>3</v>
      </c>
      <c r="C29" s="4">
        <v>0.6</v>
      </c>
      <c r="D29" s="77">
        <v>0.46700000000000003</v>
      </c>
      <c r="E29" s="48"/>
      <c r="F29" s="72">
        <v>0.25</v>
      </c>
      <c r="G29" s="78">
        <v>0</v>
      </c>
      <c r="H29" s="94"/>
      <c r="I29" s="12">
        <v>5</v>
      </c>
      <c r="J29" s="12">
        <v>5.3</v>
      </c>
      <c r="K29" s="84">
        <v>1</v>
      </c>
      <c r="L29" s="19">
        <v>0.76900000000000002</v>
      </c>
      <c r="M29" s="50"/>
      <c r="N29" s="41">
        <f t="shared" si="0"/>
        <v>1.5</v>
      </c>
      <c r="O29" s="41"/>
      <c r="P29" s="51"/>
      <c r="Q29" s="100">
        <f t="shared" si="1"/>
        <v>0</v>
      </c>
      <c r="R29" s="46">
        <f t="shared" si="2"/>
        <v>1.5</v>
      </c>
      <c r="S29" s="46"/>
      <c r="T29" s="52"/>
      <c r="U29" s="95">
        <f t="shared" si="3"/>
        <v>0</v>
      </c>
    </row>
    <row r="30" spans="1:21" x14ac:dyDescent="0.3">
      <c r="A30" t="s">
        <v>30</v>
      </c>
      <c r="B30" s="9">
        <v>4</v>
      </c>
      <c r="C30" s="4">
        <v>0.6</v>
      </c>
      <c r="D30" s="77">
        <v>0.5</v>
      </c>
      <c r="E30" s="48"/>
      <c r="F30" s="72">
        <v>0.25</v>
      </c>
      <c r="G30" s="78">
        <v>0.17599999999999999</v>
      </c>
      <c r="H30" s="94"/>
      <c r="I30" s="12">
        <v>5</v>
      </c>
      <c r="J30" s="12">
        <v>4.3</v>
      </c>
      <c r="K30" s="84"/>
      <c r="L30" s="19">
        <v>1.216</v>
      </c>
      <c r="M30" s="83">
        <v>1</v>
      </c>
      <c r="N30" s="41">
        <f t="shared" si="0"/>
        <v>2</v>
      </c>
      <c r="O30" s="41">
        <v>3</v>
      </c>
      <c r="P30" s="101">
        <v>2</v>
      </c>
      <c r="Q30" s="100">
        <f t="shared" si="1"/>
        <v>1.5</v>
      </c>
      <c r="R30" s="46">
        <f t="shared" si="2"/>
        <v>2</v>
      </c>
      <c r="S30" s="46">
        <v>5</v>
      </c>
      <c r="T30" s="96">
        <v>2</v>
      </c>
      <c r="U30" s="95">
        <f t="shared" si="3"/>
        <v>2.5</v>
      </c>
    </row>
    <row r="31" spans="1:21" x14ac:dyDescent="0.3">
      <c r="A31" t="s">
        <v>26</v>
      </c>
      <c r="B31" s="9">
        <v>5.6</v>
      </c>
      <c r="C31" s="4">
        <v>0.6</v>
      </c>
      <c r="D31" s="77">
        <v>0.68200000000000005</v>
      </c>
      <c r="E31" s="81">
        <v>1</v>
      </c>
      <c r="F31" s="72">
        <v>0.25</v>
      </c>
      <c r="G31" s="78">
        <v>0.25</v>
      </c>
      <c r="H31" s="82">
        <v>1</v>
      </c>
      <c r="I31" s="12">
        <v>5</v>
      </c>
      <c r="J31" s="12">
        <v>3.4</v>
      </c>
      <c r="K31" s="49"/>
      <c r="L31" s="19">
        <v>0.625</v>
      </c>
      <c r="M31" s="50"/>
      <c r="N31" s="41">
        <f t="shared" si="0"/>
        <v>2.8</v>
      </c>
      <c r="O31" s="41">
        <v>1</v>
      </c>
      <c r="P31" s="51"/>
      <c r="Q31" s="100">
        <f t="shared" si="1"/>
        <v>0.35714285714285715</v>
      </c>
      <c r="R31" s="46">
        <f t="shared" si="2"/>
        <v>2.8</v>
      </c>
      <c r="S31" s="46">
        <v>3</v>
      </c>
      <c r="T31" s="96">
        <v>2</v>
      </c>
      <c r="U31" s="95">
        <f t="shared" si="3"/>
        <v>1.0714285714285714</v>
      </c>
    </row>
    <row r="32" spans="1:21" x14ac:dyDescent="0.3">
      <c r="A32" t="s">
        <v>27</v>
      </c>
      <c r="B32" s="9">
        <v>6</v>
      </c>
      <c r="C32" s="4">
        <v>0.6</v>
      </c>
      <c r="D32" s="77">
        <v>0.34300000000000003</v>
      </c>
      <c r="E32" s="48"/>
      <c r="F32" s="72">
        <v>0.25</v>
      </c>
      <c r="G32" s="78">
        <v>0.10299999999999999</v>
      </c>
      <c r="H32" s="82"/>
      <c r="I32" s="12">
        <v>5</v>
      </c>
      <c r="J32" s="12">
        <v>4.7</v>
      </c>
      <c r="K32" s="84"/>
      <c r="L32" s="19">
        <v>0.56599999999999995</v>
      </c>
      <c r="M32" s="83"/>
      <c r="N32" s="41">
        <f t="shared" si="0"/>
        <v>3</v>
      </c>
      <c r="O32" s="41">
        <v>2</v>
      </c>
      <c r="P32" s="51"/>
      <c r="Q32" s="100">
        <f t="shared" si="1"/>
        <v>0.66666666666666663</v>
      </c>
      <c r="R32" s="46">
        <f t="shared" si="2"/>
        <v>3</v>
      </c>
      <c r="S32" s="46">
        <v>2</v>
      </c>
      <c r="T32" s="96"/>
      <c r="U32" s="95">
        <f t="shared" si="3"/>
        <v>0.66666666666666663</v>
      </c>
    </row>
    <row r="33" spans="1:21" x14ac:dyDescent="0.3">
      <c r="A33" t="s">
        <v>28</v>
      </c>
      <c r="B33" s="9">
        <v>1.7</v>
      </c>
      <c r="C33" s="4">
        <v>0.6</v>
      </c>
      <c r="D33" s="77">
        <v>0.5</v>
      </c>
      <c r="E33" s="48"/>
      <c r="F33" s="72">
        <v>0.25</v>
      </c>
      <c r="G33" s="78">
        <v>0</v>
      </c>
      <c r="H33" s="82"/>
      <c r="I33" s="12">
        <v>5</v>
      </c>
      <c r="J33" s="12">
        <v>2.9</v>
      </c>
      <c r="K33" s="49"/>
      <c r="L33" s="19">
        <v>1</v>
      </c>
      <c r="M33" s="83">
        <v>1</v>
      </c>
      <c r="N33" s="41">
        <f t="shared" si="0"/>
        <v>0.85</v>
      </c>
      <c r="O33" s="41"/>
      <c r="P33" s="51"/>
      <c r="Q33" s="100">
        <f t="shared" si="1"/>
        <v>0</v>
      </c>
      <c r="R33" s="46">
        <f t="shared" si="2"/>
        <v>0.85</v>
      </c>
      <c r="S33" s="46"/>
      <c r="T33" s="52"/>
      <c r="U33" s="95">
        <f t="shared" si="3"/>
        <v>0</v>
      </c>
    </row>
    <row r="34" spans="1:21" ht="15" thickBot="1" x14ac:dyDescent="0.35">
      <c r="A34" t="s">
        <v>33</v>
      </c>
      <c r="B34" s="9">
        <f>SUM(B5:B33)</f>
        <v>124.60000000000001</v>
      </c>
      <c r="C34" s="22"/>
      <c r="D34" s="20"/>
      <c r="E34" s="20"/>
      <c r="F34" s="10"/>
      <c r="G34" s="10"/>
      <c r="H34" s="10"/>
      <c r="I34" s="20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</row>
    <row r="35" spans="1:21" ht="15" thickTop="1" x14ac:dyDescent="0.3">
      <c r="F35" s="1"/>
      <c r="G35" s="1"/>
      <c r="H35" s="1"/>
    </row>
  </sheetData>
  <mergeCells count="13">
    <mergeCell ref="C1:T1"/>
    <mergeCell ref="B2:B3"/>
    <mergeCell ref="N2:Q2"/>
    <mergeCell ref="R2:U2"/>
    <mergeCell ref="N3:Q3"/>
    <mergeCell ref="R3:U3"/>
    <mergeCell ref="C3:E3"/>
    <mergeCell ref="L3:M3"/>
    <mergeCell ref="I3:K3"/>
    <mergeCell ref="C2:E2"/>
    <mergeCell ref="F2:H2"/>
    <mergeCell ref="I2:K2"/>
    <mergeCell ref="L2:M2"/>
  </mergeCells>
  <pageMargins left="0.25" right="0.25" top="0.75" bottom="0.75" header="0.3" footer="0.3"/>
  <pageSetup paperSize="8" scale="7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2B02F9-7A1C-42C4-A470-11CD3D06426C}">
  <sheetPr codeName="Feuil3">
    <pageSetUpPr fitToPage="1"/>
  </sheetPr>
  <dimension ref="A1:Z35"/>
  <sheetViews>
    <sheetView zoomScale="70" zoomScaleNormal="70" workbookViewId="0">
      <selection activeCell="X30" sqref="X30"/>
    </sheetView>
  </sheetViews>
  <sheetFormatPr baseColWidth="10" defaultRowHeight="14.4" x14ac:dyDescent="0.3"/>
  <cols>
    <col min="1" max="1" width="14.88671875" customWidth="1"/>
    <col min="2" max="2" width="15.21875" customWidth="1"/>
    <col min="3" max="3" width="12.109375" customWidth="1"/>
    <col min="4" max="5" width="11.33203125" customWidth="1"/>
    <col min="6" max="6" width="12.33203125" customWidth="1"/>
    <col min="7" max="7" width="13" customWidth="1"/>
    <col min="8" max="9" width="12.109375" customWidth="1"/>
    <col min="10" max="10" width="11" customWidth="1"/>
    <col min="11" max="13" width="12.21875" customWidth="1"/>
    <col min="14" max="14" width="12.109375" customWidth="1"/>
    <col min="15" max="16" width="12.21875" customWidth="1"/>
    <col min="17" max="17" width="13.33203125" customWidth="1"/>
    <col min="18" max="23" width="12.21875" customWidth="1"/>
    <col min="24" max="24" width="5.6640625" style="21" customWidth="1"/>
  </cols>
  <sheetData>
    <row r="1" spans="1:26" ht="47.4" customHeight="1" x14ac:dyDescent="0.3">
      <c r="C1" s="180" t="s">
        <v>75</v>
      </c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181"/>
      <c r="O1" s="181"/>
      <c r="P1" s="181"/>
      <c r="Q1" s="181"/>
      <c r="R1" s="181"/>
      <c r="S1" s="181"/>
      <c r="T1" s="181"/>
      <c r="U1" s="181"/>
      <c r="V1" s="181"/>
      <c r="W1" s="80"/>
      <c r="X1" s="23"/>
    </row>
    <row r="2" spans="1:26" x14ac:dyDescent="0.3">
      <c r="B2" s="156" t="s">
        <v>29</v>
      </c>
      <c r="C2" s="171" t="s">
        <v>0</v>
      </c>
      <c r="D2" s="172"/>
      <c r="E2" s="172"/>
      <c r="F2" s="172"/>
      <c r="G2" s="173" t="s">
        <v>62</v>
      </c>
      <c r="H2" s="174"/>
      <c r="I2" s="174"/>
      <c r="J2" s="175"/>
      <c r="K2" s="176" t="s">
        <v>36</v>
      </c>
      <c r="L2" s="177"/>
      <c r="M2" s="177"/>
      <c r="N2" s="177"/>
      <c r="O2" s="178" t="s">
        <v>37</v>
      </c>
      <c r="P2" s="178"/>
      <c r="Q2" s="178"/>
      <c r="R2" s="157" t="s">
        <v>47</v>
      </c>
      <c r="S2" s="158"/>
      <c r="T2" s="158"/>
      <c r="U2" s="159" t="s">
        <v>50</v>
      </c>
      <c r="V2" s="159"/>
      <c r="W2" s="159"/>
      <c r="X2" s="24"/>
    </row>
    <row r="3" spans="1:26" x14ac:dyDescent="0.3">
      <c r="B3" s="156"/>
      <c r="C3" s="166"/>
      <c r="D3" s="166"/>
      <c r="E3" s="166"/>
      <c r="F3" s="167"/>
      <c r="G3" s="148"/>
      <c r="H3" s="149"/>
      <c r="I3" s="149"/>
      <c r="J3" s="150"/>
      <c r="K3" s="151"/>
      <c r="L3" s="152"/>
      <c r="M3" s="152"/>
      <c r="N3" s="170"/>
      <c r="O3" s="168"/>
      <c r="P3" s="179"/>
      <c r="Q3" s="169"/>
      <c r="R3" s="160"/>
      <c r="S3" s="161"/>
      <c r="T3" s="162"/>
      <c r="U3" s="163"/>
      <c r="V3" s="164"/>
      <c r="W3" s="165"/>
      <c r="X3" s="24"/>
    </row>
    <row r="4" spans="1:26" ht="57.6" x14ac:dyDescent="0.3">
      <c r="B4" s="8" t="s">
        <v>32</v>
      </c>
      <c r="C4" s="2" t="s">
        <v>31</v>
      </c>
      <c r="D4" s="2" t="s">
        <v>76</v>
      </c>
      <c r="E4" s="2" t="s">
        <v>77</v>
      </c>
      <c r="F4" s="36" t="s">
        <v>72</v>
      </c>
      <c r="G4" s="5" t="s">
        <v>31</v>
      </c>
      <c r="H4" s="5" t="s">
        <v>76</v>
      </c>
      <c r="I4" s="5" t="s">
        <v>77</v>
      </c>
      <c r="J4" s="37" t="s">
        <v>72</v>
      </c>
      <c r="K4" s="11" t="s">
        <v>34</v>
      </c>
      <c r="L4" s="11" t="s">
        <v>76</v>
      </c>
      <c r="M4" s="85" t="s">
        <v>77</v>
      </c>
      <c r="N4" s="38" t="s">
        <v>72</v>
      </c>
      <c r="O4" s="17" t="s">
        <v>78</v>
      </c>
      <c r="P4" s="17" t="s">
        <v>79</v>
      </c>
      <c r="Q4" s="39" t="s">
        <v>72</v>
      </c>
      <c r="R4" s="40" t="s">
        <v>44</v>
      </c>
      <c r="S4" s="40" t="s">
        <v>45</v>
      </c>
      <c r="T4" s="43" t="s">
        <v>55</v>
      </c>
      <c r="U4" s="45" t="s">
        <v>44</v>
      </c>
      <c r="V4" s="45" t="s">
        <v>45</v>
      </c>
      <c r="W4" s="53" t="s">
        <v>56</v>
      </c>
      <c r="X4" s="25"/>
    </row>
    <row r="5" spans="1:26" x14ac:dyDescent="0.3">
      <c r="A5" t="s">
        <v>1</v>
      </c>
      <c r="B5" s="9">
        <v>3.2</v>
      </c>
      <c r="C5" s="4">
        <v>0.6</v>
      </c>
      <c r="D5" s="77">
        <v>0.5</v>
      </c>
      <c r="E5" s="77">
        <v>0.26300000000000001</v>
      </c>
      <c r="F5" s="86">
        <f>AVERAGE(D5:E5)</f>
        <v>0.38150000000000001</v>
      </c>
      <c r="G5" s="72">
        <v>0.25</v>
      </c>
      <c r="H5" s="78">
        <v>0.182</v>
      </c>
      <c r="I5" s="78">
        <v>0</v>
      </c>
      <c r="J5" s="91">
        <f>AVERAGE(H5:I5)</f>
        <v>9.0999999999999998E-2</v>
      </c>
      <c r="K5" s="12">
        <v>5</v>
      </c>
      <c r="L5" s="12">
        <v>7.8</v>
      </c>
      <c r="M5" s="13">
        <v>5.6</v>
      </c>
      <c r="N5" s="49">
        <f>AVERAGE(L5:M5)</f>
        <v>6.6999999999999993</v>
      </c>
      <c r="O5" s="92">
        <v>0.67800000000000005</v>
      </c>
      <c r="P5" s="19">
        <v>0.50800000000000001</v>
      </c>
      <c r="Q5" s="93">
        <f>AVERAGE(O5:P5)</f>
        <v>0.59299999999999997</v>
      </c>
      <c r="R5" s="41">
        <f>B5/2</f>
        <v>1.6</v>
      </c>
      <c r="S5" s="41"/>
      <c r="T5" s="100">
        <f t="shared" ref="T5:T33" si="0">S5/R5</f>
        <v>0</v>
      </c>
      <c r="U5" s="46">
        <f t="shared" ref="U5:U33" si="1">B5/2</f>
        <v>1.6</v>
      </c>
      <c r="V5" s="46"/>
      <c r="W5" s="95">
        <f>V5/U5</f>
        <v>0</v>
      </c>
    </row>
    <row r="6" spans="1:26" x14ac:dyDescent="0.3">
      <c r="A6" t="s">
        <v>2</v>
      </c>
      <c r="B6" s="9">
        <v>4</v>
      </c>
      <c r="C6" s="4">
        <v>0.6</v>
      </c>
      <c r="D6" s="77">
        <v>0.63600000000000001</v>
      </c>
      <c r="E6" s="77">
        <v>0.5</v>
      </c>
      <c r="F6" s="86">
        <f t="shared" ref="F6:F33" si="2">AVERAGE(D6:E6)</f>
        <v>0.56800000000000006</v>
      </c>
      <c r="G6" s="72">
        <v>0.25</v>
      </c>
      <c r="H6" s="78">
        <v>0.14299999999999999</v>
      </c>
      <c r="I6" s="78">
        <v>0.1</v>
      </c>
      <c r="J6" s="91">
        <f t="shared" ref="J6:J33" si="3">AVERAGE(H6:I6)</f>
        <v>0.1215</v>
      </c>
      <c r="K6" s="12">
        <v>5</v>
      </c>
      <c r="L6" s="12">
        <v>3.3</v>
      </c>
      <c r="M6" s="13">
        <v>4</v>
      </c>
      <c r="N6" s="49">
        <f t="shared" ref="N6:N33" si="4">AVERAGE(L6:M6)</f>
        <v>3.65</v>
      </c>
      <c r="O6" s="92">
        <v>1.4810000000000001</v>
      </c>
      <c r="P6" s="19">
        <v>1.111</v>
      </c>
      <c r="Q6" s="93">
        <f t="shared" ref="Q6:Q33" si="5">AVERAGE(O6:P6)</f>
        <v>1.296</v>
      </c>
      <c r="R6" s="41">
        <f t="shared" ref="R6:R33" si="6">B6/2</f>
        <v>2</v>
      </c>
      <c r="S6" s="41">
        <v>1</v>
      </c>
      <c r="T6" s="100">
        <f t="shared" si="0"/>
        <v>0.5</v>
      </c>
      <c r="U6" s="46">
        <f t="shared" si="1"/>
        <v>2</v>
      </c>
      <c r="V6" s="46"/>
      <c r="W6" s="95">
        <f t="shared" ref="W6:W33" si="7">V6/U6</f>
        <v>0</v>
      </c>
    </row>
    <row r="7" spans="1:26" x14ac:dyDescent="0.3">
      <c r="A7" t="s">
        <v>3</v>
      </c>
      <c r="B7" s="9">
        <v>5.2</v>
      </c>
      <c r="C7" s="4">
        <v>0.6</v>
      </c>
      <c r="D7" s="77">
        <v>0.38500000000000001</v>
      </c>
      <c r="E7" s="77">
        <v>0.192</v>
      </c>
      <c r="F7" s="86">
        <f t="shared" si="2"/>
        <v>0.28849999999999998</v>
      </c>
      <c r="G7" s="72">
        <v>0.25</v>
      </c>
      <c r="H7" s="78">
        <v>0.2</v>
      </c>
      <c r="I7" s="78">
        <v>0.11799999999999999</v>
      </c>
      <c r="J7" s="91">
        <f t="shared" si="3"/>
        <v>0.159</v>
      </c>
      <c r="K7" s="12">
        <v>5</v>
      </c>
      <c r="L7" s="12">
        <v>4.2</v>
      </c>
      <c r="M7" s="13">
        <v>4.2</v>
      </c>
      <c r="N7" s="49">
        <f t="shared" si="4"/>
        <v>4.2</v>
      </c>
      <c r="O7" s="92">
        <v>0.5</v>
      </c>
      <c r="P7" s="19">
        <v>1</v>
      </c>
      <c r="Q7" s="93">
        <f t="shared" si="5"/>
        <v>0.75</v>
      </c>
      <c r="R7" s="41">
        <f t="shared" si="6"/>
        <v>2.6</v>
      </c>
      <c r="S7" s="41">
        <v>2</v>
      </c>
      <c r="T7" s="100">
        <f t="shared" si="0"/>
        <v>0.76923076923076916</v>
      </c>
      <c r="U7" s="46">
        <f t="shared" si="1"/>
        <v>2.6</v>
      </c>
      <c r="V7" s="46">
        <v>2</v>
      </c>
      <c r="W7" s="95">
        <f t="shared" si="7"/>
        <v>0.76923076923076916</v>
      </c>
    </row>
    <row r="8" spans="1:26" x14ac:dyDescent="0.3">
      <c r="A8" t="s">
        <v>4</v>
      </c>
      <c r="B8" s="9">
        <v>3.7</v>
      </c>
      <c r="C8" s="4">
        <v>0.6</v>
      </c>
      <c r="D8" s="77">
        <v>0.41699999999999998</v>
      </c>
      <c r="E8" s="77">
        <v>0.5</v>
      </c>
      <c r="F8" s="86">
        <f t="shared" si="2"/>
        <v>0.45850000000000002</v>
      </c>
      <c r="G8" s="72">
        <v>0.25</v>
      </c>
      <c r="H8" s="78">
        <v>0.42899999999999999</v>
      </c>
      <c r="I8" s="78">
        <v>0.28599999999999998</v>
      </c>
      <c r="J8" s="91">
        <f t="shared" si="3"/>
        <v>0.35749999999999998</v>
      </c>
      <c r="K8" s="12">
        <v>5</v>
      </c>
      <c r="L8" s="12">
        <v>2.2000000000000002</v>
      </c>
      <c r="M8" s="13">
        <v>3.2</v>
      </c>
      <c r="N8" s="49">
        <f t="shared" si="4"/>
        <v>2.7</v>
      </c>
      <c r="O8" s="92">
        <v>1.042</v>
      </c>
      <c r="P8" s="19">
        <v>0.41699999999999998</v>
      </c>
      <c r="Q8" s="93">
        <f t="shared" si="5"/>
        <v>0.72950000000000004</v>
      </c>
      <c r="R8" s="41">
        <f t="shared" si="6"/>
        <v>1.85</v>
      </c>
      <c r="S8" s="41">
        <v>1</v>
      </c>
      <c r="T8" s="100">
        <f t="shared" si="0"/>
        <v>0.54054054054054046</v>
      </c>
      <c r="U8" s="46">
        <f t="shared" si="1"/>
        <v>1.85</v>
      </c>
      <c r="V8" s="46">
        <v>1</v>
      </c>
      <c r="W8" s="95">
        <f t="shared" si="7"/>
        <v>0.54054054054054046</v>
      </c>
    </row>
    <row r="9" spans="1:26" x14ac:dyDescent="0.3">
      <c r="A9" t="s">
        <v>5</v>
      </c>
      <c r="B9" s="9">
        <v>5</v>
      </c>
      <c r="C9" s="4">
        <v>0.6</v>
      </c>
      <c r="D9" s="77">
        <v>0.52900000000000003</v>
      </c>
      <c r="E9" s="77">
        <v>0.34399999999999997</v>
      </c>
      <c r="F9" s="86">
        <f t="shared" si="2"/>
        <v>0.4365</v>
      </c>
      <c r="G9" s="72">
        <v>0.25</v>
      </c>
      <c r="H9" s="78">
        <v>0.23499999999999999</v>
      </c>
      <c r="I9" s="78">
        <v>0</v>
      </c>
      <c r="J9" s="91">
        <f t="shared" si="3"/>
        <v>0.11749999999999999</v>
      </c>
      <c r="K9" s="12">
        <v>5</v>
      </c>
      <c r="L9" s="12">
        <v>6</v>
      </c>
      <c r="M9" s="13">
        <v>7.4</v>
      </c>
      <c r="N9" s="49">
        <f t="shared" si="4"/>
        <v>6.7</v>
      </c>
      <c r="O9" s="92">
        <v>0.10100000000000001</v>
      </c>
      <c r="P9" s="19">
        <v>0.505</v>
      </c>
      <c r="Q9" s="93">
        <f t="shared" si="5"/>
        <v>0.30299999999999999</v>
      </c>
      <c r="R9" s="41">
        <f t="shared" si="6"/>
        <v>2.5</v>
      </c>
      <c r="S9" s="41">
        <v>2</v>
      </c>
      <c r="T9" s="118">
        <f t="shared" si="0"/>
        <v>0.8</v>
      </c>
      <c r="U9" s="46">
        <f t="shared" si="1"/>
        <v>2.5</v>
      </c>
      <c r="V9" s="46">
        <v>3</v>
      </c>
      <c r="W9" s="95">
        <f t="shared" si="7"/>
        <v>1.2</v>
      </c>
    </row>
    <row r="10" spans="1:26" x14ac:dyDescent="0.3">
      <c r="A10" t="s">
        <v>6</v>
      </c>
      <c r="B10" s="9">
        <v>3.8</v>
      </c>
      <c r="C10" s="4">
        <v>0.6</v>
      </c>
      <c r="D10" s="77">
        <v>9.0999999999999998E-2</v>
      </c>
      <c r="E10" s="77">
        <v>0.17399999999999999</v>
      </c>
      <c r="F10" s="86">
        <f t="shared" si="2"/>
        <v>0.13250000000000001</v>
      </c>
      <c r="G10" s="72">
        <v>0.25</v>
      </c>
      <c r="H10" s="78">
        <v>0.1</v>
      </c>
      <c r="I10" s="78">
        <v>0.313</v>
      </c>
      <c r="J10" s="91">
        <f t="shared" si="3"/>
        <v>0.20650000000000002</v>
      </c>
      <c r="K10" s="12">
        <v>5</v>
      </c>
      <c r="L10" s="12">
        <v>4.7</v>
      </c>
      <c r="M10" s="13">
        <v>5</v>
      </c>
      <c r="N10" s="49">
        <f t="shared" si="4"/>
        <v>4.8499999999999996</v>
      </c>
      <c r="O10" s="92">
        <v>0.30599999999999999</v>
      </c>
      <c r="P10" s="19">
        <v>0</v>
      </c>
      <c r="Q10" s="93">
        <f t="shared" si="5"/>
        <v>0.153</v>
      </c>
      <c r="R10" s="41">
        <f t="shared" si="6"/>
        <v>1.9</v>
      </c>
      <c r="S10" s="41">
        <v>1</v>
      </c>
      <c r="T10" s="100">
        <f t="shared" si="0"/>
        <v>0.52631578947368418</v>
      </c>
      <c r="U10" s="46">
        <f t="shared" si="1"/>
        <v>1.9</v>
      </c>
      <c r="V10" s="46">
        <v>1</v>
      </c>
      <c r="W10" s="95">
        <f t="shared" si="7"/>
        <v>0.52631578947368418</v>
      </c>
    </row>
    <row r="11" spans="1:26" x14ac:dyDescent="0.3">
      <c r="A11" t="s">
        <v>7</v>
      </c>
      <c r="B11" s="9">
        <v>4</v>
      </c>
      <c r="C11" s="4">
        <v>0.6</v>
      </c>
      <c r="D11" s="77">
        <v>0.6</v>
      </c>
      <c r="E11" s="77">
        <v>0.23499999999999999</v>
      </c>
      <c r="F11" s="86">
        <f t="shared" si="2"/>
        <v>0.41749999999999998</v>
      </c>
      <c r="G11" s="72">
        <v>0.25</v>
      </c>
      <c r="H11" s="78">
        <v>0.1</v>
      </c>
      <c r="I11" s="78">
        <v>6.3E-2</v>
      </c>
      <c r="J11" s="91">
        <f t="shared" si="3"/>
        <v>8.1500000000000003E-2</v>
      </c>
      <c r="K11" s="12">
        <v>5</v>
      </c>
      <c r="L11" s="12">
        <v>2.5</v>
      </c>
      <c r="M11" s="13">
        <v>3.8</v>
      </c>
      <c r="N11" s="49">
        <f t="shared" si="4"/>
        <v>3.15</v>
      </c>
      <c r="O11" s="92">
        <v>1.429</v>
      </c>
      <c r="P11" s="19">
        <v>1</v>
      </c>
      <c r="Q11" s="93">
        <f t="shared" si="5"/>
        <v>1.2145000000000001</v>
      </c>
      <c r="R11" s="41">
        <f t="shared" si="6"/>
        <v>2</v>
      </c>
      <c r="S11" s="41"/>
      <c r="T11" s="100">
        <f t="shared" si="0"/>
        <v>0</v>
      </c>
      <c r="U11" s="46">
        <f t="shared" si="1"/>
        <v>2</v>
      </c>
      <c r="V11" s="46">
        <v>1</v>
      </c>
      <c r="W11" s="95">
        <f t="shared" si="7"/>
        <v>0.5</v>
      </c>
    </row>
    <row r="12" spans="1:26" x14ac:dyDescent="0.3">
      <c r="A12" t="s">
        <v>8</v>
      </c>
      <c r="B12" s="9">
        <v>3</v>
      </c>
      <c r="C12" s="4">
        <v>0.6</v>
      </c>
      <c r="D12" s="77">
        <v>0.38500000000000001</v>
      </c>
      <c r="E12" s="77">
        <v>0.51900000000000002</v>
      </c>
      <c r="F12" s="86">
        <f t="shared" si="2"/>
        <v>0.45200000000000001</v>
      </c>
      <c r="G12" s="72">
        <v>0.25</v>
      </c>
      <c r="H12" s="78">
        <v>8.3000000000000004E-2</v>
      </c>
      <c r="I12" s="78">
        <v>0.17399999999999999</v>
      </c>
      <c r="J12" s="91">
        <f t="shared" si="3"/>
        <v>0.1285</v>
      </c>
      <c r="K12" s="12">
        <v>5</v>
      </c>
      <c r="L12" s="12">
        <v>5</v>
      </c>
      <c r="M12" s="13">
        <v>8.6999999999999993</v>
      </c>
      <c r="N12" s="84">
        <f t="shared" si="4"/>
        <v>6.85</v>
      </c>
      <c r="O12" s="92">
        <v>0.313</v>
      </c>
      <c r="P12" s="19">
        <v>0.23400000000000001</v>
      </c>
      <c r="Q12" s="93">
        <f t="shared" si="5"/>
        <v>0.27350000000000002</v>
      </c>
      <c r="R12" s="41">
        <f t="shared" si="6"/>
        <v>1.5</v>
      </c>
      <c r="S12" s="41">
        <v>1</v>
      </c>
      <c r="T12" s="100">
        <f t="shared" si="0"/>
        <v>0.66666666666666663</v>
      </c>
      <c r="U12" s="46">
        <f t="shared" si="1"/>
        <v>1.5</v>
      </c>
      <c r="V12" s="46"/>
      <c r="W12" s="95">
        <f t="shared" si="7"/>
        <v>0</v>
      </c>
    </row>
    <row r="13" spans="1:26" x14ac:dyDescent="0.3">
      <c r="A13" t="s">
        <v>9</v>
      </c>
      <c r="B13" s="9">
        <v>4</v>
      </c>
      <c r="C13" s="4">
        <v>0.6</v>
      </c>
      <c r="D13" s="77">
        <v>0.2</v>
      </c>
      <c r="E13" s="77">
        <v>0.438</v>
      </c>
      <c r="F13" s="86">
        <f t="shared" si="2"/>
        <v>0.31900000000000001</v>
      </c>
      <c r="G13" s="72">
        <v>0.25</v>
      </c>
      <c r="H13" s="78">
        <v>0.5</v>
      </c>
      <c r="I13" s="78">
        <v>0</v>
      </c>
      <c r="J13" s="91">
        <f t="shared" si="3"/>
        <v>0.25</v>
      </c>
      <c r="K13" s="12">
        <v>5</v>
      </c>
      <c r="L13" s="12">
        <v>1.5</v>
      </c>
      <c r="M13" s="13">
        <v>3.3</v>
      </c>
      <c r="N13" s="49">
        <f t="shared" si="4"/>
        <v>2.4</v>
      </c>
      <c r="O13" s="92">
        <v>0.44400000000000001</v>
      </c>
      <c r="P13" s="19">
        <v>0.44400000000000001</v>
      </c>
      <c r="Q13" s="93">
        <f t="shared" si="5"/>
        <v>0.44400000000000001</v>
      </c>
      <c r="R13" s="41">
        <f t="shared" si="6"/>
        <v>2</v>
      </c>
      <c r="S13" s="41"/>
      <c r="T13" s="100">
        <f t="shared" si="0"/>
        <v>0</v>
      </c>
      <c r="U13" s="46">
        <f t="shared" si="1"/>
        <v>2</v>
      </c>
      <c r="V13" s="46">
        <v>0</v>
      </c>
      <c r="W13" s="95">
        <f t="shared" si="7"/>
        <v>0</v>
      </c>
    </row>
    <row r="14" spans="1:26" x14ac:dyDescent="0.3">
      <c r="A14" t="s">
        <v>10</v>
      </c>
      <c r="B14" s="9">
        <v>3.1</v>
      </c>
      <c r="C14" s="4">
        <v>0.6</v>
      </c>
      <c r="D14" s="77">
        <v>0.29399999999999998</v>
      </c>
      <c r="E14" s="77">
        <v>0.4</v>
      </c>
      <c r="F14" s="86">
        <f t="shared" si="2"/>
        <v>0.34699999999999998</v>
      </c>
      <c r="G14" s="72">
        <v>0.25</v>
      </c>
      <c r="H14" s="78">
        <v>0.5</v>
      </c>
      <c r="I14" s="78">
        <v>0.313</v>
      </c>
      <c r="J14" s="91">
        <f t="shared" si="3"/>
        <v>0.40649999999999997</v>
      </c>
      <c r="K14" s="12">
        <v>5</v>
      </c>
      <c r="L14" s="12">
        <v>5.7</v>
      </c>
      <c r="M14" s="13">
        <v>5.7</v>
      </c>
      <c r="N14" s="114">
        <f t="shared" si="4"/>
        <v>5.7</v>
      </c>
      <c r="O14" s="92">
        <v>0.76900000000000002</v>
      </c>
      <c r="P14" s="19">
        <v>1.7949999999999999</v>
      </c>
      <c r="Q14" s="93">
        <f t="shared" si="5"/>
        <v>1.282</v>
      </c>
      <c r="R14" s="41">
        <f t="shared" si="6"/>
        <v>1.55</v>
      </c>
      <c r="S14" s="41"/>
      <c r="T14" s="100">
        <f t="shared" si="0"/>
        <v>0</v>
      </c>
      <c r="U14" s="46">
        <f t="shared" si="1"/>
        <v>1.55</v>
      </c>
      <c r="V14" s="46">
        <v>2</v>
      </c>
      <c r="W14" s="95">
        <f t="shared" si="7"/>
        <v>1.2903225806451613</v>
      </c>
    </row>
    <row r="15" spans="1:26" x14ac:dyDescent="0.3">
      <c r="A15" t="s">
        <v>11</v>
      </c>
      <c r="B15" s="9">
        <v>2.2999999999999998</v>
      </c>
      <c r="C15" s="4">
        <v>0.6</v>
      </c>
      <c r="D15" s="77">
        <v>0.44400000000000001</v>
      </c>
      <c r="E15" s="77">
        <v>0.76900000000000002</v>
      </c>
      <c r="F15" s="86">
        <f t="shared" si="2"/>
        <v>0.60650000000000004</v>
      </c>
      <c r="G15" s="72">
        <v>0.25</v>
      </c>
      <c r="H15" s="78">
        <v>0.1</v>
      </c>
      <c r="I15" s="78">
        <v>0.222</v>
      </c>
      <c r="J15" s="91">
        <f t="shared" si="3"/>
        <v>0.161</v>
      </c>
      <c r="K15" s="12">
        <v>5</v>
      </c>
      <c r="L15" s="12">
        <v>6.1</v>
      </c>
      <c r="M15" s="13">
        <v>6.5</v>
      </c>
      <c r="N15" s="114">
        <f t="shared" si="4"/>
        <v>6.3</v>
      </c>
      <c r="O15" s="92">
        <v>0.25600000000000001</v>
      </c>
      <c r="P15" s="19">
        <v>0.128</v>
      </c>
      <c r="Q15" s="93">
        <f t="shared" si="5"/>
        <v>0.192</v>
      </c>
      <c r="R15" s="41">
        <f t="shared" si="6"/>
        <v>1.1499999999999999</v>
      </c>
      <c r="S15" s="41"/>
      <c r="T15" s="100">
        <f t="shared" si="0"/>
        <v>0</v>
      </c>
      <c r="U15" s="46">
        <f t="shared" si="1"/>
        <v>1.1499999999999999</v>
      </c>
      <c r="V15" s="46">
        <v>1</v>
      </c>
      <c r="W15" s="95">
        <f t="shared" si="7"/>
        <v>0.86956521739130443</v>
      </c>
    </row>
    <row r="16" spans="1:26" x14ac:dyDescent="0.3">
      <c r="A16" t="s">
        <v>12</v>
      </c>
      <c r="B16" s="9">
        <v>4.4000000000000004</v>
      </c>
      <c r="C16" s="4">
        <v>0.6</v>
      </c>
      <c r="D16" s="77">
        <v>0.25</v>
      </c>
      <c r="E16" s="77">
        <v>0.33300000000000002</v>
      </c>
      <c r="F16" s="86">
        <f t="shared" si="2"/>
        <v>0.29149999999999998</v>
      </c>
      <c r="G16" s="72">
        <v>0.25</v>
      </c>
      <c r="H16" s="78">
        <v>0.25</v>
      </c>
      <c r="I16" s="78">
        <v>0.11799999999999999</v>
      </c>
      <c r="J16" s="91">
        <f t="shared" si="3"/>
        <v>0.184</v>
      </c>
      <c r="K16" s="12">
        <v>5</v>
      </c>
      <c r="L16" s="12">
        <v>3.2</v>
      </c>
      <c r="M16" s="13">
        <v>3.6</v>
      </c>
      <c r="N16" s="114">
        <f t="shared" si="4"/>
        <v>3.4000000000000004</v>
      </c>
      <c r="O16" s="92">
        <v>1.111</v>
      </c>
      <c r="P16" s="19">
        <v>2.444</v>
      </c>
      <c r="Q16" s="138">
        <f t="shared" si="5"/>
        <v>1.7774999999999999</v>
      </c>
      <c r="R16" s="41">
        <f t="shared" si="6"/>
        <v>2.2000000000000002</v>
      </c>
      <c r="S16" s="41"/>
      <c r="T16" s="100">
        <f t="shared" si="0"/>
        <v>0</v>
      </c>
      <c r="U16" s="46">
        <f t="shared" si="1"/>
        <v>2.2000000000000002</v>
      </c>
      <c r="V16" s="46">
        <v>1</v>
      </c>
      <c r="W16" s="95">
        <f t="shared" si="7"/>
        <v>0.45454545454545453</v>
      </c>
    </row>
    <row r="17" spans="1:23" x14ac:dyDescent="0.3">
      <c r="A17" t="s">
        <v>13</v>
      </c>
      <c r="B17" s="9">
        <v>5.2</v>
      </c>
      <c r="C17" s="4">
        <v>0.6</v>
      </c>
      <c r="D17" s="77">
        <v>0.26100000000000001</v>
      </c>
      <c r="E17" s="77">
        <v>0.33300000000000002</v>
      </c>
      <c r="F17" s="86">
        <f t="shared" si="2"/>
        <v>0.29700000000000004</v>
      </c>
      <c r="G17" s="72">
        <v>0.25</v>
      </c>
      <c r="H17" s="78">
        <v>0.21099999999999999</v>
      </c>
      <c r="I17" s="78">
        <v>0.27600000000000002</v>
      </c>
      <c r="J17" s="91">
        <f t="shared" si="3"/>
        <v>0.24349999999999999</v>
      </c>
      <c r="K17" s="12">
        <v>5</v>
      </c>
      <c r="L17" s="12">
        <v>4.5999999999999996</v>
      </c>
      <c r="M17" s="13">
        <v>4.2</v>
      </c>
      <c r="N17" s="114">
        <f t="shared" si="4"/>
        <v>4.4000000000000004</v>
      </c>
      <c r="O17" s="92">
        <v>0.80600000000000005</v>
      </c>
      <c r="P17" s="19">
        <v>0.40300000000000002</v>
      </c>
      <c r="Q17" s="93">
        <f t="shared" si="5"/>
        <v>0.60450000000000004</v>
      </c>
      <c r="R17" s="41">
        <f t="shared" si="6"/>
        <v>2.6</v>
      </c>
      <c r="S17" s="41"/>
      <c r="T17" s="100">
        <f t="shared" si="0"/>
        <v>0</v>
      </c>
      <c r="U17" s="46">
        <f t="shared" si="1"/>
        <v>2.6</v>
      </c>
      <c r="V17" s="46">
        <v>1</v>
      </c>
      <c r="W17" s="95">
        <f t="shared" si="7"/>
        <v>0.38461538461538458</v>
      </c>
    </row>
    <row r="18" spans="1:23" x14ac:dyDescent="0.3">
      <c r="A18" t="s">
        <v>14</v>
      </c>
      <c r="B18" s="9">
        <v>6.6</v>
      </c>
      <c r="C18" s="4">
        <v>0.6</v>
      </c>
      <c r="D18" s="77">
        <v>0.88</v>
      </c>
      <c r="E18" s="77">
        <v>0.442</v>
      </c>
      <c r="F18" s="86">
        <f t="shared" si="2"/>
        <v>0.66100000000000003</v>
      </c>
      <c r="G18" s="72">
        <v>0.25</v>
      </c>
      <c r="H18" s="78">
        <v>0.16</v>
      </c>
      <c r="I18" s="78">
        <v>0.24</v>
      </c>
      <c r="J18" s="91">
        <f t="shared" si="3"/>
        <v>0.2</v>
      </c>
      <c r="K18" s="12">
        <v>5</v>
      </c>
      <c r="L18" s="12">
        <v>3.4</v>
      </c>
      <c r="M18" s="13">
        <v>5.7</v>
      </c>
      <c r="N18" s="49">
        <f t="shared" si="4"/>
        <v>4.55</v>
      </c>
      <c r="O18" s="92">
        <v>0.13700000000000001</v>
      </c>
      <c r="P18" s="19">
        <v>0.95899999999999996</v>
      </c>
      <c r="Q18" s="93">
        <f t="shared" si="5"/>
        <v>0.54800000000000004</v>
      </c>
      <c r="R18" s="41">
        <f t="shared" si="6"/>
        <v>3.3</v>
      </c>
      <c r="S18" s="41"/>
      <c r="T18" s="100">
        <f t="shared" si="0"/>
        <v>0</v>
      </c>
      <c r="U18" s="46">
        <f t="shared" si="1"/>
        <v>3.3</v>
      </c>
      <c r="V18" s="46"/>
      <c r="W18" s="95">
        <f t="shared" si="7"/>
        <v>0</v>
      </c>
    </row>
    <row r="19" spans="1:23" x14ac:dyDescent="0.3">
      <c r="A19" t="s">
        <v>15</v>
      </c>
      <c r="B19" s="9">
        <v>4</v>
      </c>
      <c r="C19" s="4">
        <v>0.6</v>
      </c>
      <c r="D19" s="77">
        <v>0.53300000000000003</v>
      </c>
      <c r="E19" s="77">
        <v>0.28599999999999998</v>
      </c>
      <c r="F19" s="86">
        <f t="shared" si="2"/>
        <v>0.40949999999999998</v>
      </c>
      <c r="G19" s="72">
        <v>0.25</v>
      </c>
      <c r="H19" s="78">
        <v>7.6999999999999999E-2</v>
      </c>
      <c r="I19" s="78">
        <v>0.1</v>
      </c>
      <c r="J19" s="91">
        <f t="shared" si="3"/>
        <v>8.8499999999999995E-2</v>
      </c>
      <c r="K19" s="12">
        <v>5</v>
      </c>
      <c r="L19" s="12">
        <v>5</v>
      </c>
      <c r="M19" s="13">
        <v>2.2999999999999998</v>
      </c>
      <c r="N19" s="49">
        <f t="shared" si="4"/>
        <v>3.65</v>
      </c>
      <c r="O19" s="92">
        <v>1</v>
      </c>
      <c r="P19" s="19">
        <v>0.66700000000000004</v>
      </c>
      <c r="Q19" s="93">
        <f t="shared" si="5"/>
        <v>0.83350000000000002</v>
      </c>
      <c r="R19" s="41">
        <f t="shared" si="6"/>
        <v>2</v>
      </c>
      <c r="S19" s="41"/>
      <c r="T19" s="100">
        <f t="shared" si="0"/>
        <v>0</v>
      </c>
      <c r="U19" s="46">
        <f t="shared" si="1"/>
        <v>2</v>
      </c>
      <c r="V19" s="46">
        <v>2</v>
      </c>
      <c r="W19" s="95">
        <f t="shared" si="7"/>
        <v>1</v>
      </c>
    </row>
    <row r="20" spans="1:23" x14ac:dyDescent="0.3">
      <c r="A20" t="s">
        <v>16</v>
      </c>
      <c r="B20" s="9">
        <v>2.8</v>
      </c>
      <c r="C20" s="4">
        <v>0.6</v>
      </c>
      <c r="D20" s="77">
        <v>0.54500000000000004</v>
      </c>
      <c r="E20" s="77">
        <v>0.28599999999999998</v>
      </c>
      <c r="F20" s="86">
        <f t="shared" si="2"/>
        <v>0.41549999999999998</v>
      </c>
      <c r="G20" s="72">
        <v>0.25</v>
      </c>
      <c r="H20" s="78">
        <v>0.5</v>
      </c>
      <c r="I20" s="78">
        <v>0.214</v>
      </c>
      <c r="J20" s="91">
        <f t="shared" si="3"/>
        <v>0.35699999999999998</v>
      </c>
      <c r="K20" s="12">
        <v>5</v>
      </c>
      <c r="L20" s="12">
        <v>3.6</v>
      </c>
      <c r="M20" s="13">
        <v>2.9</v>
      </c>
      <c r="N20" s="49">
        <f t="shared" si="4"/>
        <v>3.25</v>
      </c>
      <c r="O20" s="92">
        <v>1.304</v>
      </c>
      <c r="P20" s="19">
        <v>0</v>
      </c>
      <c r="Q20" s="93">
        <f t="shared" si="5"/>
        <v>0.65200000000000002</v>
      </c>
      <c r="R20" s="41">
        <f t="shared" si="6"/>
        <v>1.4</v>
      </c>
      <c r="S20" s="41"/>
      <c r="T20" s="100">
        <f t="shared" si="0"/>
        <v>0</v>
      </c>
      <c r="U20" s="46">
        <f t="shared" si="1"/>
        <v>1.4</v>
      </c>
      <c r="V20" s="46">
        <v>1</v>
      </c>
      <c r="W20" s="95">
        <f t="shared" si="7"/>
        <v>0.7142857142857143</v>
      </c>
    </row>
    <row r="21" spans="1:23" x14ac:dyDescent="0.3">
      <c r="A21" t="s">
        <v>17</v>
      </c>
      <c r="B21" s="9">
        <v>6</v>
      </c>
      <c r="C21" s="4">
        <v>0.6</v>
      </c>
      <c r="D21" s="77">
        <v>0.61099999999999999</v>
      </c>
      <c r="E21" s="77">
        <v>0.34799999999999998</v>
      </c>
      <c r="F21" s="86">
        <f t="shared" si="2"/>
        <v>0.47949999999999998</v>
      </c>
      <c r="G21" s="72">
        <v>0.25</v>
      </c>
      <c r="H21" s="78">
        <v>0.2</v>
      </c>
      <c r="I21" s="78">
        <v>0.1</v>
      </c>
      <c r="J21" s="91">
        <f t="shared" si="3"/>
        <v>0.15000000000000002</v>
      </c>
      <c r="K21" s="12">
        <v>5</v>
      </c>
      <c r="L21" s="12">
        <v>3.7</v>
      </c>
      <c r="M21" s="13">
        <v>3.5</v>
      </c>
      <c r="N21" s="49">
        <f t="shared" si="4"/>
        <v>3.6</v>
      </c>
      <c r="O21" s="92">
        <v>0.214</v>
      </c>
      <c r="P21" s="19">
        <v>1.429</v>
      </c>
      <c r="Q21" s="93">
        <f t="shared" si="5"/>
        <v>0.82150000000000001</v>
      </c>
      <c r="R21" s="41">
        <f t="shared" si="6"/>
        <v>3</v>
      </c>
      <c r="S21" s="41"/>
      <c r="T21" s="100">
        <f t="shared" si="0"/>
        <v>0</v>
      </c>
      <c r="U21" s="46">
        <f t="shared" si="1"/>
        <v>3</v>
      </c>
      <c r="V21" s="46">
        <v>2</v>
      </c>
      <c r="W21" s="95">
        <f t="shared" si="7"/>
        <v>0.66666666666666663</v>
      </c>
    </row>
    <row r="22" spans="1:23" x14ac:dyDescent="0.3">
      <c r="A22" t="s">
        <v>18</v>
      </c>
      <c r="B22" s="9">
        <v>3.5</v>
      </c>
      <c r="C22" s="4">
        <v>0.6</v>
      </c>
      <c r="D22" s="77">
        <v>0.71399999999999997</v>
      </c>
      <c r="E22" s="77">
        <v>0.52200000000000002</v>
      </c>
      <c r="F22" s="86">
        <f t="shared" si="2"/>
        <v>0.61799999999999999</v>
      </c>
      <c r="G22" s="72">
        <v>0.25</v>
      </c>
      <c r="H22" s="78">
        <v>0.5</v>
      </c>
      <c r="I22" s="78">
        <v>0.35</v>
      </c>
      <c r="J22" s="137">
        <f t="shared" si="3"/>
        <v>0.42499999999999999</v>
      </c>
      <c r="K22" s="12">
        <v>5</v>
      </c>
      <c r="L22" s="12">
        <v>5.4</v>
      </c>
      <c r="M22" s="13">
        <v>6.3</v>
      </c>
      <c r="N22" s="49">
        <f t="shared" si="4"/>
        <v>5.85</v>
      </c>
      <c r="O22" s="92">
        <v>0.875</v>
      </c>
      <c r="P22" s="19">
        <v>1.5</v>
      </c>
      <c r="Q22" s="93">
        <f t="shared" si="5"/>
        <v>1.1875</v>
      </c>
      <c r="R22" s="41">
        <f t="shared" si="6"/>
        <v>1.75</v>
      </c>
      <c r="S22" s="41">
        <v>3</v>
      </c>
      <c r="T22" s="139">
        <f t="shared" si="0"/>
        <v>1.7142857142857142</v>
      </c>
      <c r="U22" s="46">
        <f t="shared" si="1"/>
        <v>1.75</v>
      </c>
      <c r="V22" s="46">
        <v>3</v>
      </c>
      <c r="W22" s="95">
        <f t="shared" si="7"/>
        <v>1.7142857142857142</v>
      </c>
    </row>
    <row r="23" spans="1:23" x14ac:dyDescent="0.3">
      <c r="A23" t="s">
        <v>19</v>
      </c>
      <c r="B23" s="9">
        <v>4.8</v>
      </c>
      <c r="C23" s="4">
        <v>0.6</v>
      </c>
      <c r="D23" s="77">
        <v>0.5</v>
      </c>
      <c r="E23" s="77">
        <v>0.5</v>
      </c>
      <c r="F23" s="116">
        <f t="shared" si="2"/>
        <v>0.5</v>
      </c>
      <c r="G23" s="72">
        <v>0.25</v>
      </c>
      <c r="H23" s="78">
        <v>0</v>
      </c>
      <c r="I23" s="78">
        <v>0</v>
      </c>
      <c r="J23" s="91">
        <f t="shared" si="3"/>
        <v>0</v>
      </c>
      <c r="K23" s="12">
        <v>5</v>
      </c>
      <c r="L23" s="12">
        <v>4</v>
      </c>
      <c r="M23" s="13">
        <v>3.8</v>
      </c>
      <c r="N23" s="49">
        <f t="shared" si="4"/>
        <v>3.9</v>
      </c>
      <c r="O23" s="92">
        <v>0.58799999999999997</v>
      </c>
      <c r="P23" s="19">
        <v>0.73499999999999999</v>
      </c>
      <c r="Q23" s="93">
        <f t="shared" si="5"/>
        <v>0.66149999999999998</v>
      </c>
      <c r="R23" s="41">
        <f t="shared" si="6"/>
        <v>2.4</v>
      </c>
      <c r="S23" s="41">
        <v>1</v>
      </c>
      <c r="T23" s="100">
        <f t="shared" si="0"/>
        <v>0.41666666666666669</v>
      </c>
      <c r="U23" s="46">
        <f t="shared" si="1"/>
        <v>2.4</v>
      </c>
      <c r="V23" s="46">
        <v>2</v>
      </c>
      <c r="W23" s="95">
        <f t="shared" si="7"/>
        <v>0.83333333333333337</v>
      </c>
    </row>
    <row r="24" spans="1:23" x14ac:dyDescent="0.3">
      <c r="A24" t="s">
        <v>20</v>
      </c>
      <c r="B24" s="9">
        <v>11</v>
      </c>
      <c r="C24" s="4">
        <v>0.6</v>
      </c>
      <c r="D24" s="77">
        <v>0.36</v>
      </c>
      <c r="E24" s="77">
        <v>0.44800000000000001</v>
      </c>
      <c r="F24" s="116">
        <f t="shared" si="2"/>
        <v>0.40400000000000003</v>
      </c>
      <c r="G24" s="72">
        <v>0.25</v>
      </c>
      <c r="H24" s="78">
        <v>0.26300000000000001</v>
      </c>
      <c r="I24" s="78">
        <v>0.33300000000000002</v>
      </c>
      <c r="J24" s="98">
        <f t="shared" si="3"/>
        <v>0.29800000000000004</v>
      </c>
      <c r="K24" s="12">
        <v>5</v>
      </c>
      <c r="L24" s="12">
        <v>3</v>
      </c>
      <c r="M24" s="13">
        <v>3.8</v>
      </c>
      <c r="N24" s="49">
        <f t="shared" si="4"/>
        <v>3.4</v>
      </c>
      <c r="O24" s="92">
        <v>0.29899999999999999</v>
      </c>
      <c r="P24" s="19">
        <v>0.24</v>
      </c>
      <c r="Q24" s="115">
        <f t="shared" si="5"/>
        <v>0.26949999999999996</v>
      </c>
      <c r="R24" s="41">
        <f t="shared" si="6"/>
        <v>5.5</v>
      </c>
      <c r="S24" s="41">
        <v>2</v>
      </c>
      <c r="T24" s="100">
        <f t="shared" si="0"/>
        <v>0.36363636363636365</v>
      </c>
      <c r="U24" s="46">
        <f t="shared" si="1"/>
        <v>5.5</v>
      </c>
      <c r="V24" s="46">
        <v>2</v>
      </c>
      <c r="W24" s="95">
        <f t="shared" si="7"/>
        <v>0.36363636363636365</v>
      </c>
    </row>
    <row r="25" spans="1:23" x14ac:dyDescent="0.3">
      <c r="A25" t="s">
        <v>21</v>
      </c>
      <c r="B25" s="9">
        <v>3</v>
      </c>
      <c r="C25" s="4">
        <v>0.6</v>
      </c>
      <c r="D25" s="77">
        <v>0.6</v>
      </c>
      <c r="E25" s="77">
        <v>0.5</v>
      </c>
      <c r="F25" s="116">
        <f t="shared" si="2"/>
        <v>0.55000000000000004</v>
      </c>
      <c r="G25" s="72">
        <v>0.25</v>
      </c>
      <c r="H25" s="78">
        <v>0.16700000000000001</v>
      </c>
      <c r="I25" s="78">
        <v>0.33300000000000002</v>
      </c>
      <c r="J25" s="91">
        <f t="shared" si="3"/>
        <v>0.25</v>
      </c>
      <c r="K25" s="12">
        <v>5</v>
      </c>
      <c r="L25" s="12">
        <v>5.3</v>
      </c>
      <c r="M25" s="13">
        <v>5.3</v>
      </c>
      <c r="N25" s="49">
        <f t="shared" si="4"/>
        <v>5.3</v>
      </c>
      <c r="O25" s="92">
        <v>1.915</v>
      </c>
      <c r="P25" s="19">
        <v>0.85099999999999998</v>
      </c>
      <c r="Q25" s="115">
        <f t="shared" si="5"/>
        <v>1.383</v>
      </c>
      <c r="R25" s="41">
        <f t="shared" si="6"/>
        <v>1.5</v>
      </c>
      <c r="S25" s="41">
        <v>1</v>
      </c>
      <c r="T25" s="100">
        <f t="shared" si="0"/>
        <v>0.66666666666666663</v>
      </c>
      <c r="U25" s="46">
        <f t="shared" si="1"/>
        <v>1.5</v>
      </c>
      <c r="V25" s="46">
        <v>1</v>
      </c>
      <c r="W25" s="95">
        <f t="shared" si="7"/>
        <v>0.66666666666666663</v>
      </c>
    </row>
    <row r="26" spans="1:23" x14ac:dyDescent="0.3">
      <c r="A26" t="s">
        <v>22</v>
      </c>
      <c r="B26" s="9">
        <v>3</v>
      </c>
      <c r="C26" s="4">
        <v>0.6</v>
      </c>
      <c r="D26" s="77">
        <v>0.85699999999999998</v>
      </c>
      <c r="E26" s="77">
        <v>0.7</v>
      </c>
      <c r="F26" s="136">
        <f t="shared" si="2"/>
        <v>0.77849999999999997</v>
      </c>
      <c r="G26" s="72">
        <v>0.25</v>
      </c>
      <c r="H26" s="78">
        <v>0.33300000000000002</v>
      </c>
      <c r="I26" s="78">
        <v>6.3E-2</v>
      </c>
      <c r="J26" s="91">
        <f t="shared" si="3"/>
        <v>0.19800000000000001</v>
      </c>
      <c r="K26" s="12">
        <v>5</v>
      </c>
      <c r="L26" s="12">
        <v>1.7</v>
      </c>
      <c r="M26" s="13">
        <v>3</v>
      </c>
      <c r="N26" s="49">
        <f t="shared" si="4"/>
        <v>2.35</v>
      </c>
      <c r="O26" s="92">
        <v>1.25</v>
      </c>
      <c r="P26" s="19">
        <v>1.5</v>
      </c>
      <c r="Q26" s="115">
        <f t="shared" si="5"/>
        <v>1.375</v>
      </c>
      <c r="R26" s="41">
        <f t="shared" si="6"/>
        <v>1.5</v>
      </c>
      <c r="S26" s="41"/>
      <c r="T26" s="100">
        <f t="shared" si="0"/>
        <v>0</v>
      </c>
      <c r="U26" s="46">
        <f t="shared" si="1"/>
        <v>1.5</v>
      </c>
      <c r="V26" s="46">
        <v>3</v>
      </c>
      <c r="W26" s="95">
        <f t="shared" si="7"/>
        <v>2</v>
      </c>
    </row>
    <row r="27" spans="1:23" x14ac:dyDescent="0.3">
      <c r="A27" t="s">
        <v>23</v>
      </c>
      <c r="B27" s="9">
        <v>5.8</v>
      </c>
      <c r="C27" s="4">
        <v>0.6</v>
      </c>
      <c r="D27" s="77">
        <v>0.48599999999999999</v>
      </c>
      <c r="E27" s="77">
        <v>0.20799999999999999</v>
      </c>
      <c r="F27" s="116">
        <f t="shared" si="2"/>
        <v>0.34699999999999998</v>
      </c>
      <c r="G27" s="72">
        <v>0.25</v>
      </c>
      <c r="H27" s="78">
        <v>0.28599999999999998</v>
      </c>
      <c r="I27" s="78">
        <v>0.111</v>
      </c>
      <c r="J27" s="91">
        <f t="shared" si="3"/>
        <v>0.19849999999999998</v>
      </c>
      <c r="K27" s="12">
        <v>5</v>
      </c>
      <c r="L27" s="12">
        <v>5</v>
      </c>
      <c r="M27" s="13">
        <v>3.4</v>
      </c>
      <c r="N27" s="49">
        <f t="shared" si="4"/>
        <v>4.2</v>
      </c>
      <c r="O27" s="92">
        <v>1.2370000000000001</v>
      </c>
      <c r="P27" s="19">
        <v>1.0309999999999999</v>
      </c>
      <c r="Q27" s="115">
        <f t="shared" si="5"/>
        <v>1.1339999999999999</v>
      </c>
      <c r="R27" s="41">
        <f t="shared" si="6"/>
        <v>2.9</v>
      </c>
      <c r="S27" s="41">
        <v>1</v>
      </c>
      <c r="T27" s="100">
        <f t="shared" si="0"/>
        <v>0.34482758620689657</v>
      </c>
      <c r="U27" s="46">
        <f t="shared" si="1"/>
        <v>2.9</v>
      </c>
      <c r="V27" s="46">
        <v>3</v>
      </c>
      <c r="W27" s="95">
        <f t="shared" si="7"/>
        <v>1.0344827586206897</v>
      </c>
    </row>
    <row r="28" spans="1:23" x14ac:dyDescent="0.3">
      <c r="A28" t="s">
        <v>24</v>
      </c>
      <c r="B28" s="9">
        <v>2.9</v>
      </c>
      <c r="C28" s="4">
        <v>0.6</v>
      </c>
      <c r="D28" s="77">
        <v>0.5</v>
      </c>
      <c r="E28" s="77">
        <v>0.308</v>
      </c>
      <c r="F28" s="86">
        <f t="shared" si="2"/>
        <v>0.40400000000000003</v>
      </c>
      <c r="G28" s="72">
        <v>0.25</v>
      </c>
      <c r="H28" s="78">
        <v>0.111</v>
      </c>
      <c r="I28" s="78">
        <v>0.222</v>
      </c>
      <c r="J28" s="91">
        <f t="shared" si="3"/>
        <v>0.16650000000000001</v>
      </c>
      <c r="K28" s="12">
        <v>5</v>
      </c>
      <c r="L28" s="12">
        <v>5</v>
      </c>
      <c r="M28" s="13">
        <v>5.3</v>
      </c>
      <c r="N28" s="49">
        <f t="shared" si="4"/>
        <v>5.15</v>
      </c>
      <c r="O28" s="92">
        <v>1.724</v>
      </c>
      <c r="P28" s="19">
        <v>0.80500000000000005</v>
      </c>
      <c r="Q28" s="93">
        <f t="shared" si="5"/>
        <v>1.2645</v>
      </c>
      <c r="R28" s="41">
        <f t="shared" si="6"/>
        <v>1.45</v>
      </c>
      <c r="S28" s="41"/>
      <c r="T28" s="100">
        <f t="shared" si="0"/>
        <v>0</v>
      </c>
      <c r="U28" s="46">
        <f t="shared" si="1"/>
        <v>1.45</v>
      </c>
      <c r="V28" s="46"/>
      <c r="W28" s="95">
        <f t="shared" si="7"/>
        <v>0</v>
      </c>
    </row>
    <row r="29" spans="1:23" x14ac:dyDescent="0.3">
      <c r="A29" t="s">
        <v>25</v>
      </c>
      <c r="B29" s="9">
        <v>3</v>
      </c>
      <c r="C29" s="4">
        <v>0.6</v>
      </c>
      <c r="D29" s="77">
        <v>0.55600000000000005</v>
      </c>
      <c r="E29" s="77">
        <v>0.46700000000000003</v>
      </c>
      <c r="F29" s="86">
        <f t="shared" si="2"/>
        <v>0.51150000000000007</v>
      </c>
      <c r="G29" s="72">
        <v>0.25</v>
      </c>
      <c r="H29" s="78">
        <v>0.2</v>
      </c>
      <c r="I29" s="78">
        <v>0</v>
      </c>
      <c r="J29" s="91">
        <f t="shared" si="3"/>
        <v>0.1</v>
      </c>
      <c r="K29" s="12">
        <v>5</v>
      </c>
      <c r="L29" s="12">
        <v>2.7</v>
      </c>
      <c r="M29" s="13">
        <v>5.3</v>
      </c>
      <c r="N29" s="49">
        <f t="shared" si="4"/>
        <v>4</v>
      </c>
      <c r="O29" s="92">
        <v>1.1539999999999999</v>
      </c>
      <c r="P29" s="19">
        <v>0.76900000000000002</v>
      </c>
      <c r="Q29" s="93">
        <f t="shared" si="5"/>
        <v>0.96150000000000002</v>
      </c>
      <c r="R29" s="41">
        <f t="shared" si="6"/>
        <v>1.5</v>
      </c>
      <c r="S29" s="41"/>
      <c r="T29" s="100">
        <f t="shared" si="0"/>
        <v>0</v>
      </c>
      <c r="U29" s="46">
        <f t="shared" si="1"/>
        <v>1.5</v>
      </c>
      <c r="V29" s="46"/>
      <c r="W29" s="95">
        <f t="shared" si="7"/>
        <v>0</v>
      </c>
    </row>
    <row r="30" spans="1:23" x14ac:dyDescent="0.3">
      <c r="A30" t="s">
        <v>30</v>
      </c>
      <c r="B30" s="9">
        <v>4</v>
      </c>
      <c r="C30" s="4">
        <v>0.6</v>
      </c>
      <c r="D30" s="77">
        <v>0.36399999999999999</v>
      </c>
      <c r="E30" s="77">
        <v>0.5</v>
      </c>
      <c r="F30" s="86">
        <f t="shared" si="2"/>
        <v>0.432</v>
      </c>
      <c r="G30" s="72">
        <v>0.25</v>
      </c>
      <c r="H30" s="78">
        <v>0.33300000000000002</v>
      </c>
      <c r="I30" s="78">
        <v>0.17599999999999999</v>
      </c>
      <c r="J30" s="91">
        <f t="shared" si="3"/>
        <v>0.2545</v>
      </c>
      <c r="K30" s="12">
        <v>5</v>
      </c>
      <c r="L30" s="12">
        <v>3.8</v>
      </c>
      <c r="M30" s="13">
        <v>4.3</v>
      </c>
      <c r="N30" s="49">
        <f t="shared" si="4"/>
        <v>4.05</v>
      </c>
      <c r="O30" s="92">
        <v>0.94599999999999995</v>
      </c>
      <c r="P30" s="19">
        <v>1.216</v>
      </c>
      <c r="Q30" s="93">
        <f t="shared" si="5"/>
        <v>1.081</v>
      </c>
      <c r="R30" s="41">
        <f t="shared" si="6"/>
        <v>2</v>
      </c>
      <c r="S30" s="41">
        <v>3</v>
      </c>
      <c r="T30" s="100">
        <f t="shared" si="0"/>
        <v>1.5</v>
      </c>
      <c r="U30" s="46">
        <f t="shared" si="1"/>
        <v>2</v>
      </c>
      <c r="V30" s="46">
        <v>5</v>
      </c>
      <c r="W30" s="140">
        <f t="shared" si="7"/>
        <v>2.5</v>
      </c>
    </row>
    <row r="31" spans="1:23" x14ac:dyDescent="0.3">
      <c r="A31" t="s">
        <v>26</v>
      </c>
      <c r="B31" s="9">
        <v>5.6</v>
      </c>
      <c r="C31" s="4">
        <v>0.6</v>
      </c>
      <c r="D31" s="77">
        <v>0.5</v>
      </c>
      <c r="E31" s="77">
        <v>0.68200000000000005</v>
      </c>
      <c r="F31" s="86">
        <f t="shared" si="2"/>
        <v>0.59099999999999997</v>
      </c>
      <c r="G31" s="72">
        <v>0.25</v>
      </c>
      <c r="H31" s="78">
        <v>0.308</v>
      </c>
      <c r="I31" s="78">
        <v>0.25</v>
      </c>
      <c r="J31" s="91">
        <f t="shared" si="3"/>
        <v>0.27900000000000003</v>
      </c>
      <c r="K31" s="12">
        <v>5</v>
      </c>
      <c r="L31" s="12">
        <v>5.2</v>
      </c>
      <c r="M31" s="13">
        <v>3.4</v>
      </c>
      <c r="N31" s="49">
        <f t="shared" si="4"/>
        <v>4.3</v>
      </c>
      <c r="O31" s="92">
        <v>0.93799999999999994</v>
      </c>
      <c r="P31" s="19">
        <v>0.625</v>
      </c>
      <c r="Q31" s="93">
        <f t="shared" si="5"/>
        <v>0.78149999999999997</v>
      </c>
      <c r="R31" s="41">
        <f t="shared" si="6"/>
        <v>2.8</v>
      </c>
      <c r="S31" s="41">
        <v>1</v>
      </c>
      <c r="T31" s="100">
        <f t="shared" si="0"/>
        <v>0.35714285714285715</v>
      </c>
      <c r="U31" s="46">
        <f t="shared" si="1"/>
        <v>2.8</v>
      </c>
      <c r="V31" s="46">
        <v>3</v>
      </c>
      <c r="W31" s="95">
        <f t="shared" si="7"/>
        <v>1.0714285714285714</v>
      </c>
    </row>
    <row r="32" spans="1:23" ht="15.6" x14ac:dyDescent="0.3">
      <c r="A32" t="s">
        <v>27</v>
      </c>
      <c r="B32" s="9">
        <v>6</v>
      </c>
      <c r="C32" s="4">
        <v>0.6</v>
      </c>
      <c r="D32" s="77">
        <v>0.45500000000000002</v>
      </c>
      <c r="E32" s="77">
        <v>0.34300000000000003</v>
      </c>
      <c r="F32" s="86">
        <f t="shared" si="2"/>
        <v>0.39900000000000002</v>
      </c>
      <c r="G32" s="72">
        <v>0.25</v>
      </c>
      <c r="H32" s="78">
        <v>0</v>
      </c>
      <c r="I32" s="78">
        <v>0.10299999999999999</v>
      </c>
      <c r="J32" s="91">
        <f t="shared" si="3"/>
        <v>5.1499999999999997E-2</v>
      </c>
      <c r="K32" s="12">
        <v>5</v>
      </c>
      <c r="L32" s="12">
        <v>4.8</v>
      </c>
      <c r="M32" s="13">
        <v>4.7</v>
      </c>
      <c r="N32" s="49">
        <f t="shared" si="4"/>
        <v>4.75</v>
      </c>
      <c r="O32" s="92">
        <v>1.038</v>
      </c>
      <c r="P32" s="19">
        <v>0.56599999999999995</v>
      </c>
      <c r="Q32" s="93">
        <f t="shared" si="5"/>
        <v>0.80200000000000005</v>
      </c>
      <c r="R32" s="41">
        <f t="shared" si="6"/>
        <v>3</v>
      </c>
      <c r="S32" s="41">
        <v>2</v>
      </c>
      <c r="T32" s="100">
        <f t="shared" si="0"/>
        <v>0.66666666666666663</v>
      </c>
      <c r="U32" s="46">
        <f t="shared" si="1"/>
        <v>3</v>
      </c>
      <c r="V32" s="46">
        <v>2</v>
      </c>
      <c r="W32" s="117">
        <f t="shared" si="7"/>
        <v>0.66666666666666663</v>
      </c>
    </row>
    <row r="33" spans="1:23" x14ac:dyDescent="0.3">
      <c r="A33" t="s">
        <v>28</v>
      </c>
      <c r="B33" s="9">
        <v>1.7</v>
      </c>
      <c r="C33" s="4">
        <v>0.6</v>
      </c>
      <c r="D33" s="77">
        <v>0.33300000000000002</v>
      </c>
      <c r="E33" s="77">
        <v>0.5</v>
      </c>
      <c r="F33" s="86">
        <f t="shared" si="2"/>
        <v>0.41649999999999998</v>
      </c>
      <c r="G33" s="72">
        <v>0.25</v>
      </c>
      <c r="H33" s="78">
        <v>0.125</v>
      </c>
      <c r="I33" s="78">
        <v>0</v>
      </c>
      <c r="J33" s="98">
        <f t="shared" si="3"/>
        <v>6.25E-2</v>
      </c>
      <c r="K33" s="12">
        <v>5</v>
      </c>
      <c r="L33" s="12">
        <v>7.1</v>
      </c>
      <c r="M33" s="13">
        <v>2.9</v>
      </c>
      <c r="N33" s="49">
        <f t="shared" si="4"/>
        <v>5</v>
      </c>
      <c r="O33" s="92">
        <v>0.6</v>
      </c>
      <c r="P33" s="19">
        <v>1</v>
      </c>
      <c r="Q33" s="93">
        <f t="shared" si="5"/>
        <v>0.8</v>
      </c>
      <c r="R33" s="41">
        <f t="shared" si="6"/>
        <v>0.85</v>
      </c>
      <c r="S33" s="41"/>
      <c r="T33" s="100">
        <f t="shared" si="0"/>
        <v>0</v>
      </c>
      <c r="U33" s="46">
        <f t="shared" si="1"/>
        <v>0.85</v>
      </c>
      <c r="V33" s="46"/>
      <c r="W33" s="95">
        <f t="shared" si="7"/>
        <v>0</v>
      </c>
    </row>
    <row r="34" spans="1:23" ht="15" thickBot="1" x14ac:dyDescent="0.35">
      <c r="A34" t="s">
        <v>33</v>
      </c>
      <c r="B34" s="9">
        <f>SUM(B5:B33)</f>
        <v>124.60000000000001</v>
      </c>
      <c r="C34" s="22"/>
      <c r="D34" s="20"/>
      <c r="E34" s="20"/>
      <c r="F34" s="20"/>
      <c r="G34" s="10"/>
      <c r="H34" s="10"/>
      <c r="I34" s="10"/>
      <c r="J34" s="10"/>
      <c r="K34" s="20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</row>
    <row r="35" spans="1:23" ht="15" thickTop="1" x14ac:dyDescent="0.3">
      <c r="G35" s="1"/>
      <c r="H35" s="1"/>
      <c r="I35" s="1"/>
      <c r="J35" s="1"/>
    </row>
  </sheetData>
  <mergeCells count="14">
    <mergeCell ref="R3:T3"/>
    <mergeCell ref="U3:W3"/>
    <mergeCell ref="G3:J3"/>
    <mergeCell ref="C1:V1"/>
    <mergeCell ref="R2:T2"/>
    <mergeCell ref="U2:W2"/>
    <mergeCell ref="B2:B3"/>
    <mergeCell ref="C2:F2"/>
    <mergeCell ref="G2:J2"/>
    <mergeCell ref="K2:N2"/>
    <mergeCell ref="O2:Q2"/>
    <mergeCell ref="C3:F3"/>
    <mergeCell ref="K3:N3"/>
    <mergeCell ref="O3:Q3"/>
  </mergeCells>
  <pageMargins left="0.25" right="0.25" top="0.75" bottom="0.75" header="0.3" footer="0.3"/>
  <pageSetup paperSize="8" scale="71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D4EB64-D52C-4929-8BF5-02121F465455}">
  <sheetPr codeName="Feuil4">
    <tabColor rgb="FFFF0000"/>
    <pageSetUpPr fitToPage="1"/>
  </sheetPr>
  <dimension ref="A1:AF34"/>
  <sheetViews>
    <sheetView topLeftCell="L2" zoomScale="70" zoomScaleNormal="70" workbookViewId="0">
      <selection activeCell="AE4" sqref="AE4:AE32"/>
    </sheetView>
  </sheetViews>
  <sheetFormatPr baseColWidth="10" defaultRowHeight="14.4" x14ac:dyDescent="0.3"/>
  <cols>
    <col min="1" max="2" width="14.88671875" customWidth="1"/>
    <col min="3" max="3" width="11.33203125" customWidth="1"/>
    <col min="4" max="7" width="11.21875" customWidth="1"/>
    <col min="8" max="8" width="12.109375" customWidth="1"/>
    <col min="9" max="12" width="12.44140625" customWidth="1"/>
    <col min="13" max="16" width="12.21875" customWidth="1"/>
    <col min="17" max="17" width="11.21875" customWidth="1"/>
    <col min="18" max="22" width="12.21875" customWidth="1"/>
    <col min="23" max="23" width="13.44140625" customWidth="1"/>
    <col min="24" max="30" width="12.21875" customWidth="1"/>
    <col min="31" max="31" width="17.88671875" customWidth="1"/>
  </cols>
  <sheetData>
    <row r="1" spans="1:32" ht="47.4" customHeight="1" x14ac:dyDescent="0.3">
      <c r="C1" s="183" t="s">
        <v>80</v>
      </c>
      <c r="D1" s="183"/>
      <c r="E1" s="183"/>
      <c r="F1" s="183"/>
      <c r="G1" s="183"/>
      <c r="H1" s="183"/>
      <c r="I1" s="183"/>
      <c r="J1" s="183"/>
      <c r="K1" s="183"/>
      <c r="L1" s="183"/>
      <c r="M1" s="183"/>
      <c r="N1" s="183"/>
      <c r="O1" s="183"/>
      <c r="P1" s="183"/>
      <c r="Q1" s="183"/>
      <c r="R1" s="183"/>
      <c r="S1" s="183"/>
      <c r="T1" s="183"/>
      <c r="U1" s="183"/>
      <c r="V1" s="183"/>
      <c r="W1" s="183"/>
      <c r="X1" s="183"/>
      <c r="Y1" s="183"/>
      <c r="Z1" s="183"/>
      <c r="AA1" s="183"/>
      <c r="AB1" s="183"/>
      <c r="AC1" s="183"/>
      <c r="AD1" s="183"/>
      <c r="AE1" s="183"/>
    </row>
    <row r="2" spans="1:32" ht="23.4" customHeight="1" x14ac:dyDescent="0.3">
      <c r="B2" s="7" t="s">
        <v>29</v>
      </c>
      <c r="C2" s="182" t="s">
        <v>0</v>
      </c>
      <c r="D2" s="182"/>
      <c r="E2" s="182"/>
      <c r="F2" s="182"/>
      <c r="G2" s="182"/>
      <c r="H2" s="189" t="s">
        <v>62</v>
      </c>
      <c r="I2" s="189"/>
      <c r="J2" s="189"/>
      <c r="K2" s="189"/>
      <c r="L2" s="189"/>
      <c r="M2" s="187" t="s">
        <v>40</v>
      </c>
      <c r="N2" s="187"/>
      <c r="O2" s="187"/>
      <c r="P2" s="187"/>
      <c r="Q2" s="187"/>
      <c r="R2" s="188" t="s">
        <v>37</v>
      </c>
      <c r="S2" s="188"/>
      <c r="T2" s="188"/>
      <c r="U2" s="188"/>
      <c r="V2" s="188"/>
      <c r="W2" s="184" t="s">
        <v>43</v>
      </c>
      <c r="X2" s="185"/>
      <c r="Y2" s="185"/>
      <c r="Z2" s="185"/>
      <c r="AA2" s="186" t="s">
        <v>50</v>
      </c>
      <c r="AB2" s="186"/>
      <c r="AC2" s="186"/>
      <c r="AD2" s="186"/>
      <c r="AE2" s="34" t="s">
        <v>42</v>
      </c>
    </row>
    <row r="3" spans="1:32" ht="100.8" x14ac:dyDescent="0.3">
      <c r="B3" s="8" t="s">
        <v>32</v>
      </c>
      <c r="C3" s="29" t="s">
        <v>81</v>
      </c>
      <c r="D3" s="29" t="s">
        <v>82</v>
      </c>
      <c r="E3" s="29" t="s">
        <v>83</v>
      </c>
      <c r="F3" s="36" t="s">
        <v>41</v>
      </c>
      <c r="G3" s="29" t="s">
        <v>84</v>
      </c>
      <c r="H3" s="28" t="s">
        <v>81</v>
      </c>
      <c r="I3" s="28" t="s">
        <v>82</v>
      </c>
      <c r="J3" s="28" t="s">
        <v>85</v>
      </c>
      <c r="K3" s="37" t="s">
        <v>41</v>
      </c>
      <c r="L3" s="28" t="s">
        <v>84</v>
      </c>
      <c r="M3" s="33" t="s">
        <v>81</v>
      </c>
      <c r="N3" s="26" t="s">
        <v>82</v>
      </c>
      <c r="O3" s="26" t="s">
        <v>85</v>
      </c>
      <c r="P3" s="38" t="s">
        <v>41</v>
      </c>
      <c r="Q3" s="26" t="s">
        <v>84</v>
      </c>
      <c r="R3" s="27" t="s">
        <v>81</v>
      </c>
      <c r="S3" s="27" t="s">
        <v>82</v>
      </c>
      <c r="T3" s="27" t="s">
        <v>86</v>
      </c>
      <c r="U3" s="39" t="s">
        <v>57</v>
      </c>
      <c r="V3" s="27" t="s">
        <v>84</v>
      </c>
      <c r="W3" s="40" t="s">
        <v>87</v>
      </c>
      <c r="X3" s="40" t="s">
        <v>48</v>
      </c>
      <c r="Y3" s="43" t="s">
        <v>59</v>
      </c>
      <c r="Z3" s="44" t="s">
        <v>49</v>
      </c>
      <c r="AA3" s="47" t="s">
        <v>87</v>
      </c>
      <c r="AB3" s="47" t="s">
        <v>48</v>
      </c>
      <c r="AC3" s="53" t="s">
        <v>59</v>
      </c>
      <c r="AD3" s="47" t="s">
        <v>58</v>
      </c>
      <c r="AE3" s="31" t="s">
        <v>88</v>
      </c>
    </row>
    <row r="4" spans="1:32" x14ac:dyDescent="0.3">
      <c r="A4" t="s">
        <v>1</v>
      </c>
      <c r="B4" s="9">
        <v>3.2</v>
      </c>
      <c r="C4" s="3"/>
      <c r="D4" s="48"/>
      <c r="E4" s="3">
        <f>C4+D4</f>
        <v>0</v>
      </c>
      <c r="F4" s="3"/>
      <c r="G4" s="3">
        <f>E4+F4</f>
        <v>0</v>
      </c>
      <c r="H4" s="120"/>
      <c r="I4" s="94"/>
      <c r="J4" s="75">
        <f>H4+I4</f>
        <v>0</v>
      </c>
      <c r="K4" s="120"/>
      <c r="L4" s="75">
        <f>J4+K4</f>
        <v>0</v>
      </c>
      <c r="M4" s="89">
        <v>1</v>
      </c>
      <c r="N4" s="84">
        <v>1</v>
      </c>
      <c r="O4" s="13">
        <f>M4+N4</f>
        <v>2</v>
      </c>
      <c r="P4" s="119"/>
      <c r="Q4" s="13">
        <f>O4+P4</f>
        <v>2</v>
      </c>
      <c r="R4" s="18"/>
      <c r="S4" s="50"/>
      <c r="T4" s="18">
        <f>R4+S4</f>
        <v>0</v>
      </c>
      <c r="U4" s="18"/>
      <c r="V4" s="18">
        <f>T4+U4</f>
        <v>0</v>
      </c>
      <c r="W4" s="128"/>
      <c r="X4" s="102">
        <v>0</v>
      </c>
      <c r="Y4" s="41"/>
      <c r="Z4" s="41">
        <f>W4+Y4</f>
        <v>0</v>
      </c>
      <c r="AA4" s="52"/>
      <c r="AB4" s="97">
        <v>0</v>
      </c>
      <c r="AC4" s="46"/>
      <c r="AD4" s="46">
        <f>AA4+AC4</f>
        <v>0</v>
      </c>
      <c r="AE4" s="54">
        <f>G4+L4+Q4+V4+Z4+AD4</f>
        <v>2</v>
      </c>
    </row>
    <row r="5" spans="1:32" x14ac:dyDescent="0.3">
      <c r="A5" t="s">
        <v>2</v>
      </c>
      <c r="B5" s="9">
        <v>4</v>
      </c>
      <c r="C5" s="88">
        <v>1</v>
      </c>
      <c r="D5" s="48"/>
      <c r="E5" s="3">
        <f t="shared" ref="E5:E32" si="0">C5+D5</f>
        <v>1</v>
      </c>
      <c r="F5" s="3"/>
      <c r="G5" s="3">
        <f t="shared" ref="G5:G32" si="1">E5+F5</f>
        <v>1</v>
      </c>
      <c r="H5" s="120"/>
      <c r="I5" s="94"/>
      <c r="J5" s="75">
        <f t="shared" ref="J5:J32" si="2">H5+I5</f>
        <v>0</v>
      </c>
      <c r="K5" s="120"/>
      <c r="L5" s="75">
        <f t="shared" ref="L5:L32" si="3">J5+K5</f>
        <v>0</v>
      </c>
      <c r="M5" s="89"/>
      <c r="N5" s="49"/>
      <c r="O5" s="13">
        <f t="shared" ref="O5:O32" si="4">M5+N5</f>
        <v>0</v>
      </c>
      <c r="P5" s="119"/>
      <c r="Q5" s="13">
        <f t="shared" ref="Q5:Q32" si="5">O5+P5</f>
        <v>0</v>
      </c>
      <c r="R5" s="90">
        <v>1</v>
      </c>
      <c r="S5" s="83">
        <v>1</v>
      </c>
      <c r="T5" s="18">
        <f t="shared" ref="T5:T32" si="6">R5+S5</f>
        <v>2</v>
      </c>
      <c r="U5" s="18"/>
      <c r="V5" s="18">
        <f t="shared" ref="V5:V32" si="7">T5+U5</f>
        <v>2</v>
      </c>
      <c r="W5" s="128"/>
      <c r="X5" s="102">
        <v>0.5</v>
      </c>
      <c r="Y5" s="41"/>
      <c r="Z5" s="41">
        <f t="shared" ref="Z5:Z32" si="8">W5+Y5</f>
        <v>0</v>
      </c>
      <c r="AA5" s="129"/>
      <c r="AB5" s="97">
        <v>0</v>
      </c>
      <c r="AC5" s="46"/>
      <c r="AD5" s="46">
        <f t="shared" ref="AD5:AD32" si="9">AA5+AC5</f>
        <v>0</v>
      </c>
      <c r="AE5" s="54">
        <f t="shared" ref="AE5:AE32" si="10">G5+L5+Q5+V5+Z5+AD5</f>
        <v>3</v>
      </c>
    </row>
    <row r="6" spans="1:32" x14ac:dyDescent="0.3">
      <c r="A6" t="s">
        <v>3</v>
      </c>
      <c r="B6" s="9">
        <v>5.2</v>
      </c>
      <c r="C6" s="3"/>
      <c r="D6" s="48"/>
      <c r="E6" s="3">
        <f t="shared" si="0"/>
        <v>0</v>
      </c>
      <c r="F6" s="3"/>
      <c r="G6" s="3">
        <f t="shared" si="1"/>
        <v>0</v>
      </c>
      <c r="H6" s="120"/>
      <c r="I6" s="82"/>
      <c r="J6" s="75">
        <f t="shared" si="2"/>
        <v>0</v>
      </c>
      <c r="K6" s="120"/>
      <c r="L6" s="75">
        <f t="shared" si="3"/>
        <v>0</v>
      </c>
      <c r="M6" s="13"/>
      <c r="N6" s="84"/>
      <c r="O6" s="13">
        <f t="shared" si="4"/>
        <v>0</v>
      </c>
      <c r="P6" s="119"/>
      <c r="Q6" s="13">
        <f t="shared" si="5"/>
        <v>0</v>
      </c>
      <c r="R6" s="18"/>
      <c r="S6" s="83">
        <v>1</v>
      </c>
      <c r="T6" s="18">
        <f t="shared" si="6"/>
        <v>1</v>
      </c>
      <c r="U6" s="18"/>
      <c r="V6" s="18">
        <f t="shared" si="7"/>
        <v>1</v>
      </c>
      <c r="W6" s="128"/>
      <c r="X6" s="102">
        <v>0.76923076923076916</v>
      </c>
      <c r="Y6" s="41"/>
      <c r="Z6" s="41">
        <f t="shared" si="8"/>
        <v>0</v>
      </c>
      <c r="AA6" s="129"/>
      <c r="AB6" s="97">
        <v>0.76923076923076916</v>
      </c>
      <c r="AC6" s="46"/>
      <c r="AD6" s="46">
        <f t="shared" si="9"/>
        <v>0</v>
      </c>
      <c r="AE6" s="54">
        <f t="shared" si="10"/>
        <v>1</v>
      </c>
    </row>
    <row r="7" spans="1:32" x14ac:dyDescent="0.3">
      <c r="A7" t="s">
        <v>4</v>
      </c>
      <c r="B7" s="9">
        <v>3.7</v>
      </c>
      <c r="C7" s="3"/>
      <c r="D7" s="81"/>
      <c r="E7" s="3">
        <f t="shared" si="0"/>
        <v>0</v>
      </c>
      <c r="F7" s="3"/>
      <c r="G7" s="3">
        <f t="shared" si="1"/>
        <v>0</v>
      </c>
      <c r="H7" s="110">
        <v>1</v>
      </c>
      <c r="I7" s="82">
        <v>1</v>
      </c>
      <c r="J7" s="75">
        <f t="shared" si="2"/>
        <v>2</v>
      </c>
      <c r="K7" s="120"/>
      <c r="L7" s="75">
        <f t="shared" si="3"/>
        <v>2</v>
      </c>
      <c r="M7" s="13"/>
      <c r="N7" s="84"/>
      <c r="O7" s="13">
        <f t="shared" si="4"/>
        <v>0</v>
      </c>
      <c r="P7" s="119"/>
      <c r="Q7" s="13">
        <f t="shared" si="5"/>
        <v>0</v>
      </c>
      <c r="R7" s="112">
        <v>1</v>
      </c>
      <c r="S7" s="83"/>
      <c r="T7" s="18">
        <f t="shared" si="6"/>
        <v>1</v>
      </c>
      <c r="U7" s="18"/>
      <c r="V7" s="18">
        <f t="shared" si="7"/>
        <v>1</v>
      </c>
      <c r="W7" s="128"/>
      <c r="X7" s="102">
        <v>0.54054054054054046</v>
      </c>
      <c r="Y7" s="41"/>
      <c r="Z7" s="41">
        <f t="shared" si="8"/>
        <v>0</v>
      </c>
      <c r="AA7" s="129"/>
      <c r="AB7" s="97">
        <v>0.54054054054054046</v>
      </c>
      <c r="AC7" s="46"/>
      <c r="AD7" s="46">
        <f t="shared" si="9"/>
        <v>0</v>
      </c>
      <c r="AE7" s="54">
        <f t="shared" si="10"/>
        <v>3</v>
      </c>
    </row>
    <row r="8" spans="1:32" x14ac:dyDescent="0.3">
      <c r="A8" t="s">
        <v>5</v>
      </c>
      <c r="B8" s="9">
        <v>5</v>
      </c>
      <c r="C8" s="3"/>
      <c r="D8" s="48"/>
      <c r="E8" s="3">
        <f t="shared" si="0"/>
        <v>0</v>
      </c>
      <c r="F8" s="3"/>
      <c r="G8" s="3">
        <f t="shared" si="1"/>
        <v>0</v>
      </c>
      <c r="H8" s="110"/>
      <c r="I8" s="94"/>
      <c r="J8" s="75">
        <f t="shared" si="2"/>
        <v>0</v>
      </c>
      <c r="K8" s="120"/>
      <c r="L8" s="75">
        <f t="shared" si="3"/>
        <v>0</v>
      </c>
      <c r="M8" s="89">
        <v>1</v>
      </c>
      <c r="N8" s="84">
        <v>1</v>
      </c>
      <c r="O8" s="13">
        <f t="shared" si="4"/>
        <v>2</v>
      </c>
      <c r="P8" s="119"/>
      <c r="Q8" s="13">
        <f t="shared" si="5"/>
        <v>2</v>
      </c>
      <c r="R8" s="18"/>
      <c r="S8" s="50"/>
      <c r="T8" s="18">
        <f t="shared" si="6"/>
        <v>0</v>
      </c>
      <c r="U8" s="18"/>
      <c r="V8" s="18">
        <f t="shared" si="7"/>
        <v>0</v>
      </c>
      <c r="W8" s="128"/>
      <c r="X8" s="141">
        <v>0.8</v>
      </c>
      <c r="Y8" s="128"/>
      <c r="Z8" s="41">
        <f t="shared" si="8"/>
        <v>0</v>
      </c>
      <c r="AA8" s="129">
        <v>2</v>
      </c>
      <c r="AB8" s="97">
        <v>1.2</v>
      </c>
      <c r="AC8" s="46"/>
      <c r="AD8" s="46">
        <f t="shared" si="9"/>
        <v>2</v>
      </c>
      <c r="AE8" s="54">
        <f t="shared" si="10"/>
        <v>4</v>
      </c>
    </row>
    <row r="9" spans="1:32" x14ac:dyDescent="0.3">
      <c r="A9" t="s">
        <v>6</v>
      </c>
      <c r="B9" s="9">
        <v>3.8</v>
      </c>
      <c r="C9" s="3"/>
      <c r="D9" s="48"/>
      <c r="E9" s="3">
        <f t="shared" si="0"/>
        <v>0</v>
      </c>
      <c r="F9" s="3"/>
      <c r="G9" s="3">
        <f t="shared" si="1"/>
        <v>0</v>
      </c>
      <c r="H9" s="110"/>
      <c r="I9" s="82">
        <v>1</v>
      </c>
      <c r="J9" s="75">
        <f t="shared" si="2"/>
        <v>1</v>
      </c>
      <c r="K9" s="120"/>
      <c r="L9" s="75">
        <f t="shared" si="3"/>
        <v>1</v>
      </c>
      <c r="M9" s="13"/>
      <c r="N9" s="84">
        <v>1</v>
      </c>
      <c r="O9" s="13">
        <f t="shared" si="4"/>
        <v>1</v>
      </c>
      <c r="P9" s="119"/>
      <c r="Q9" s="13">
        <f t="shared" si="5"/>
        <v>1</v>
      </c>
      <c r="R9" s="18"/>
      <c r="S9" s="50"/>
      <c r="T9" s="18">
        <f t="shared" si="6"/>
        <v>0</v>
      </c>
      <c r="U9" s="18"/>
      <c r="V9" s="18">
        <f t="shared" si="7"/>
        <v>0</v>
      </c>
      <c r="W9" s="128"/>
      <c r="X9" s="102">
        <v>0.52631578947368418</v>
      </c>
      <c r="Y9" s="41"/>
      <c r="Z9" s="41">
        <f t="shared" si="8"/>
        <v>0</v>
      </c>
      <c r="AA9" s="129"/>
      <c r="AB9" s="97">
        <v>0.52631578947368418</v>
      </c>
      <c r="AC9" s="46"/>
      <c r="AD9" s="46">
        <f t="shared" si="9"/>
        <v>0</v>
      </c>
      <c r="AE9" s="54">
        <f t="shared" si="10"/>
        <v>2</v>
      </c>
    </row>
    <row r="10" spans="1:32" x14ac:dyDescent="0.3">
      <c r="A10" t="s">
        <v>7</v>
      </c>
      <c r="B10" s="9">
        <v>4</v>
      </c>
      <c r="C10" s="88">
        <v>1</v>
      </c>
      <c r="D10" s="81"/>
      <c r="E10" s="3">
        <f t="shared" si="0"/>
        <v>1</v>
      </c>
      <c r="F10" s="3"/>
      <c r="G10" s="3">
        <f t="shared" si="1"/>
        <v>1</v>
      </c>
      <c r="H10" s="110"/>
      <c r="I10" s="94"/>
      <c r="J10" s="75">
        <f t="shared" si="2"/>
        <v>0</v>
      </c>
      <c r="K10" s="120"/>
      <c r="L10" s="75">
        <f t="shared" si="3"/>
        <v>0</v>
      </c>
      <c r="M10" s="13"/>
      <c r="N10" s="49"/>
      <c r="O10" s="13">
        <f t="shared" si="4"/>
        <v>0</v>
      </c>
      <c r="P10" s="119"/>
      <c r="Q10" s="13">
        <f t="shared" si="5"/>
        <v>0</v>
      </c>
      <c r="R10" s="90">
        <v>1</v>
      </c>
      <c r="S10" s="83">
        <v>1</v>
      </c>
      <c r="T10" s="18">
        <f t="shared" si="6"/>
        <v>2</v>
      </c>
      <c r="U10" s="18"/>
      <c r="V10" s="18">
        <f t="shared" si="7"/>
        <v>2</v>
      </c>
      <c r="W10" s="128"/>
      <c r="X10" s="102">
        <v>0</v>
      </c>
      <c r="Y10" s="41"/>
      <c r="Z10" s="41">
        <f t="shared" si="8"/>
        <v>0</v>
      </c>
      <c r="AA10" s="129"/>
      <c r="AB10" s="97">
        <v>0.5</v>
      </c>
      <c r="AC10" s="46"/>
      <c r="AD10" s="46">
        <f t="shared" si="9"/>
        <v>0</v>
      </c>
      <c r="AE10" s="54">
        <f t="shared" si="10"/>
        <v>3</v>
      </c>
    </row>
    <row r="11" spans="1:32" x14ac:dyDescent="0.3">
      <c r="A11" t="s">
        <v>8</v>
      </c>
      <c r="B11" s="9">
        <v>3</v>
      </c>
      <c r="C11" s="3"/>
      <c r="D11" s="48"/>
      <c r="E11" s="3">
        <f t="shared" si="0"/>
        <v>0</v>
      </c>
      <c r="F11" s="3"/>
      <c r="G11" s="3">
        <f t="shared" si="1"/>
        <v>0</v>
      </c>
      <c r="H11" s="110"/>
      <c r="I11" s="94"/>
      <c r="J11" s="75">
        <f t="shared" si="2"/>
        <v>0</v>
      </c>
      <c r="K11" s="120"/>
      <c r="L11" s="75">
        <f t="shared" si="3"/>
        <v>0</v>
      </c>
      <c r="M11" s="111">
        <v>1</v>
      </c>
      <c r="N11" s="84">
        <v>1</v>
      </c>
      <c r="O11" s="13">
        <f t="shared" si="4"/>
        <v>2</v>
      </c>
      <c r="P11" s="119">
        <v>2</v>
      </c>
      <c r="Q11" s="13">
        <f t="shared" si="5"/>
        <v>4</v>
      </c>
      <c r="R11" s="18"/>
      <c r="S11" s="83"/>
      <c r="T11" s="18">
        <f t="shared" si="6"/>
        <v>0</v>
      </c>
      <c r="U11" s="18"/>
      <c r="V11" s="18">
        <f t="shared" si="7"/>
        <v>0</v>
      </c>
      <c r="W11" s="128"/>
      <c r="X11" s="102">
        <v>0.66666666666666663</v>
      </c>
      <c r="Y11" s="41"/>
      <c r="Z11" s="41">
        <f t="shared" si="8"/>
        <v>0</v>
      </c>
      <c r="AA11" s="129"/>
      <c r="AB11" s="97">
        <v>0</v>
      </c>
      <c r="AC11" s="46"/>
      <c r="AD11" s="46">
        <f t="shared" si="9"/>
        <v>0</v>
      </c>
      <c r="AE11" s="54">
        <f t="shared" si="10"/>
        <v>4</v>
      </c>
    </row>
    <row r="12" spans="1:32" x14ac:dyDescent="0.3">
      <c r="A12" t="s">
        <v>9</v>
      </c>
      <c r="B12" s="9">
        <v>4</v>
      </c>
      <c r="C12" s="3"/>
      <c r="D12" s="48"/>
      <c r="E12" s="3">
        <f t="shared" si="0"/>
        <v>0</v>
      </c>
      <c r="F12" s="3"/>
      <c r="G12" s="3">
        <f t="shared" si="1"/>
        <v>0</v>
      </c>
      <c r="H12" s="110">
        <v>1</v>
      </c>
      <c r="I12" s="82"/>
      <c r="J12" s="75">
        <f t="shared" si="2"/>
        <v>1</v>
      </c>
      <c r="K12" s="120"/>
      <c r="L12" s="75">
        <f t="shared" si="3"/>
        <v>1</v>
      </c>
      <c r="M12" s="13"/>
      <c r="N12" s="49"/>
      <c r="O12" s="13">
        <f t="shared" si="4"/>
        <v>0</v>
      </c>
      <c r="P12" s="119"/>
      <c r="Q12" s="13">
        <f t="shared" si="5"/>
        <v>0</v>
      </c>
      <c r="R12" s="18"/>
      <c r="S12" s="50"/>
      <c r="T12" s="18">
        <f t="shared" si="6"/>
        <v>0</v>
      </c>
      <c r="U12" s="18"/>
      <c r="V12" s="18">
        <f t="shared" si="7"/>
        <v>0</v>
      </c>
      <c r="W12" s="128"/>
      <c r="X12" s="102">
        <v>0</v>
      </c>
      <c r="Y12" s="41"/>
      <c r="Z12" s="41">
        <f t="shared" si="8"/>
        <v>0</v>
      </c>
      <c r="AA12" s="129"/>
      <c r="AB12" s="97">
        <v>0</v>
      </c>
      <c r="AC12" s="46"/>
      <c r="AD12" s="46">
        <f t="shared" si="9"/>
        <v>0</v>
      </c>
      <c r="AE12" s="54">
        <f t="shared" si="10"/>
        <v>1</v>
      </c>
    </row>
    <row r="13" spans="1:32" x14ac:dyDescent="0.3">
      <c r="A13" t="s">
        <v>10</v>
      </c>
      <c r="B13" s="9">
        <v>3.1</v>
      </c>
      <c r="C13" s="3"/>
      <c r="D13" s="48"/>
      <c r="E13" s="3">
        <f t="shared" si="0"/>
        <v>0</v>
      </c>
      <c r="F13" s="3"/>
      <c r="G13" s="3">
        <f t="shared" si="1"/>
        <v>0</v>
      </c>
      <c r="H13" s="110">
        <v>1</v>
      </c>
      <c r="I13" s="82">
        <v>1</v>
      </c>
      <c r="J13" s="75">
        <f t="shared" si="2"/>
        <v>2</v>
      </c>
      <c r="K13" s="120"/>
      <c r="L13" s="75">
        <f t="shared" si="3"/>
        <v>2</v>
      </c>
      <c r="M13" s="89">
        <v>1</v>
      </c>
      <c r="N13" s="84">
        <v>1</v>
      </c>
      <c r="O13" s="13">
        <f t="shared" si="4"/>
        <v>2</v>
      </c>
      <c r="P13" s="119"/>
      <c r="Q13" s="13">
        <f t="shared" si="5"/>
        <v>2</v>
      </c>
      <c r="R13" s="18"/>
      <c r="S13" s="83">
        <v>1</v>
      </c>
      <c r="T13" s="18">
        <f t="shared" si="6"/>
        <v>1</v>
      </c>
      <c r="U13" s="18"/>
      <c r="V13" s="18">
        <f t="shared" si="7"/>
        <v>1</v>
      </c>
      <c r="W13" s="128"/>
      <c r="X13" s="102">
        <v>0</v>
      </c>
      <c r="Y13" s="41"/>
      <c r="Z13" s="41">
        <f t="shared" si="8"/>
        <v>0</v>
      </c>
      <c r="AA13" s="129">
        <v>2</v>
      </c>
      <c r="AB13" s="97">
        <v>1.2903225806451613</v>
      </c>
      <c r="AC13" s="46"/>
      <c r="AD13" s="46">
        <f t="shared" si="9"/>
        <v>2</v>
      </c>
      <c r="AE13" s="54">
        <f t="shared" si="10"/>
        <v>7</v>
      </c>
    </row>
    <row r="14" spans="1:32" ht="15.6" x14ac:dyDescent="0.3">
      <c r="A14" t="s">
        <v>11</v>
      </c>
      <c r="B14" s="9">
        <v>2.2999999999999998</v>
      </c>
      <c r="C14" s="3"/>
      <c r="D14" s="81">
        <v>1</v>
      </c>
      <c r="E14" s="3">
        <f t="shared" si="0"/>
        <v>1</v>
      </c>
      <c r="F14" s="3"/>
      <c r="G14" s="3">
        <f t="shared" si="1"/>
        <v>1</v>
      </c>
      <c r="H14" s="110"/>
      <c r="I14" s="94"/>
      <c r="J14" s="75">
        <f t="shared" si="2"/>
        <v>0</v>
      </c>
      <c r="K14" s="120"/>
      <c r="L14" s="75">
        <f t="shared" si="3"/>
        <v>0</v>
      </c>
      <c r="M14" s="89">
        <v>1</v>
      </c>
      <c r="N14" s="84">
        <v>1</v>
      </c>
      <c r="O14" s="13">
        <f t="shared" si="4"/>
        <v>2</v>
      </c>
      <c r="P14" s="123"/>
      <c r="Q14" s="13">
        <f t="shared" si="5"/>
        <v>2</v>
      </c>
      <c r="R14" s="90"/>
      <c r="S14" s="50"/>
      <c r="T14" s="18">
        <f t="shared" si="6"/>
        <v>0</v>
      </c>
      <c r="U14" s="18"/>
      <c r="V14" s="18">
        <f t="shared" si="7"/>
        <v>0</v>
      </c>
      <c r="W14" s="128"/>
      <c r="X14" s="102">
        <v>0</v>
      </c>
      <c r="Y14" s="41"/>
      <c r="Z14" s="41">
        <f t="shared" si="8"/>
        <v>0</v>
      </c>
      <c r="AA14" s="129"/>
      <c r="AB14" s="97">
        <v>0.86956521739130443</v>
      </c>
      <c r="AC14" s="46"/>
      <c r="AD14" s="46">
        <f t="shared" si="9"/>
        <v>0</v>
      </c>
      <c r="AE14" s="54">
        <f t="shared" si="10"/>
        <v>3</v>
      </c>
    </row>
    <row r="15" spans="1:32" x14ac:dyDescent="0.3">
      <c r="A15" t="s">
        <v>12</v>
      </c>
      <c r="B15" s="9">
        <v>4.4000000000000004</v>
      </c>
      <c r="C15" s="3"/>
      <c r="D15" s="48"/>
      <c r="E15" s="3">
        <f t="shared" si="0"/>
        <v>0</v>
      </c>
      <c r="F15" s="3"/>
      <c r="G15" s="3">
        <f t="shared" si="1"/>
        <v>0</v>
      </c>
      <c r="H15" s="110">
        <v>1</v>
      </c>
      <c r="I15" s="94"/>
      <c r="J15" s="75">
        <f t="shared" si="2"/>
        <v>1</v>
      </c>
      <c r="K15" s="120"/>
      <c r="L15" s="75">
        <f t="shared" si="3"/>
        <v>1</v>
      </c>
      <c r="M15" s="89"/>
      <c r="N15" s="49"/>
      <c r="O15" s="13">
        <f t="shared" si="4"/>
        <v>0</v>
      </c>
      <c r="P15" s="119"/>
      <c r="Q15" s="13">
        <f t="shared" si="5"/>
        <v>0</v>
      </c>
      <c r="R15" s="90">
        <v>1</v>
      </c>
      <c r="S15" s="83">
        <v>1</v>
      </c>
      <c r="T15" s="18">
        <f t="shared" si="6"/>
        <v>2</v>
      </c>
      <c r="U15" s="18">
        <v>2</v>
      </c>
      <c r="V15" s="18">
        <f t="shared" si="7"/>
        <v>4</v>
      </c>
      <c r="W15" s="128"/>
      <c r="X15" s="102">
        <v>0</v>
      </c>
      <c r="Y15" s="41"/>
      <c r="Z15" s="41">
        <f t="shared" si="8"/>
        <v>0</v>
      </c>
      <c r="AA15" s="129"/>
      <c r="AB15" s="97">
        <v>0.45454545454545453</v>
      </c>
      <c r="AC15" s="46"/>
      <c r="AD15" s="46">
        <f t="shared" si="9"/>
        <v>0</v>
      </c>
      <c r="AE15" s="54">
        <f t="shared" si="10"/>
        <v>5</v>
      </c>
    </row>
    <row r="16" spans="1:32" x14ac:dyDescent="0.3">
      <c r="A16" t="s">
        <v>13</v>
      </c>
      <c r="B16" s="9">
        <v>5.2</v>
      </c>
      <c r="C16" s="3"/>
      <c r="D16" s="48"/>
      <c r="E16" s="3">
        <f t="shared" si="0"/>
        <v>0</v>
      </c>
      <c r="F16" s="3"/>
      <c r="G16" s="3">
        <f t="shared" si="1"/>
        <v>0</v>
      </c>
      <c r="H16" s="110"/>
      <c r="I16" s="82">
        <v>1</v>
      </c>
      <c r="J16" s="75">
        <f t="shared" si="2"/>
        <v>1</v>
      </c>
      <c r="K16" s="120"/>
      <c r="L16" s="75">
        <f t="shared" si="3"/>
        <v>1</v>
      </c>
      <c r="M16" s="13"/>
      <c r="N16" s="49"/>
      <c r="O16" s="13">
        <f t="shared" si="4"/>
        <v>0</v>
      </c>
      <c r="P16" s="119"/>
      <c r="Q16" s="13">
        <f t="shared" si="5"/>
        <v>0</v>
      </c>
      <c r="R16" s="18"/>
      <c r="S16" s="50"/>
      <c r="T16" s="18">
        <f t="shared" si="6"/>
        <v>0</v>
      </c>
      <c r="U16" s="18"/>
      <c r="V16" s="18">
        <f t="shared" si="7"/>
        <v>0</v>
      </c>
      <c r="W16" s="128"/>
      <c r="X16" s="102">
        <v>0</v>
      </c>
      <c r="Y16" s="41"/>
      <c r="Z16" s="41">
        <f t="shared" si="8"/>
        <v>0</v>
      </c>
      <c r="AA16" s="129"/>
      <c r="AB16" s="97">
        <v>0.38461538461538458</v>
      </c>
      <c r="AC16" s="46"/>
      <c r="AD16" s="46">
        <f t="shared" si="9"/>
        <v>0</v>
      </c>
      <c r="AE16" s="54">
        <f t="shared" si="10"/>
        <v>1</v>
      </c>
    </row>
    <row r="17" spans="1:31" x14ac:dyDescent="0.3">
      <c r="A17" t="s">
        <v>14</v>
      </c>
      <c r="B17" s="9">
        <v>6.6</v>
      </c>
      <c r="C17" s="109">
        <v>1</v>
      </c>
      <c r="D17" s="48"/>
      <c r="E17" s="3">
        <f t="shared" si="0"/>
        <v>1</v>
      </c>
      <c r="F17" s="3"/>
      <c r="G17" s="3">
        <f t="shared" si="1"/>
        <v>1</v>
      </c>
      <c r="H17" s="110"/>
      <c r="I17" s="94"/>
      <c r="J17" s="75">
        <f t="shared" si="2"/>
        <v>0</v>
      </c>
      <c r="K17" s="120"/>
      <c r="L17" s="75">
        <f t="shared" si="3"/>
        <v>0</v>
      </c>
      <c r="M17" s="89"/>
      <c r="N17" s="84">
        <v>1</v>
      </c>
      <c r="O17" s="13">
        <f t="shared" si="4"/>
        <v>1</v>
      </c>
      <c r="P17" s="119"/>
      <c r="Q17" s="13">
        <f t="shared" si="5"/>
        <v>1</v>
      </c>
      <c r="R17" s="18"/>
      <c r="S17" s="50"/>
      <c r="T17" s="18">
        <f t="shared" si="6"/>
        <v>0</v>
      </c>
      <c r="U17" s="18"/>
      <c r="V17" s="18">
        <f t="shared" si="7"/>
        <v>0</v>
      </c>
      <c r="W17" s="128"/>
      <c r="X17" s="102">
        <v>0</v>
      </c>
      <c r="Y17" s="41"/>
      <c r="Z17" s="41">
        <f t="shared" si="8"/>
        <v>0</v>
      </c>
      <c r="AA17" s="129"/>
      <c r="AB17" s="97">
        <v>0</v>
      </c>
      <c r="AC17" s="46"/>
      <c r="AD17" s="46">
        <f t="shared" si="9"/>
        <v>0</v>
      </c>
      <c r="AE17" s="54">
        <f t="shared" si="10"/>
        <v>2</v>
      </c>
    </row>
    <row r="18" spans="1:31" x14ac:dyDescent="0.3">
      <c r="A18" t="s">
        <v>15</v>
      </c>
      <c r="B18" s="9">
        <v>4</v>
      </c>
      <c r="C18" s="109"/>
      <c r="D18" s="48"/>
      <c r="E18" s="3">
        <f t="shared" si="0"/>
        <v>0</v>
      </c>
      <c r="F18" s="3"/>
      <c r="G18" s="3">
        <f t="shared" si="1"/>
        <v>0</v>
      </c>
      <c r="H18" s="110"/>
      <c r="I18" s="94"/>
      <c r="J18" s="75">
        <f t="shared" si="2"/>
        <v>0</v>
      </c>
      <c r="K18" s="120"/>
      <c r="L18" s="75">
        <f t="shared" si="3"/>
        <v>0</v>
      </c>
      <c r="M18" s="111">
        <v>1</v>
      </c>
      <c r="N18" s="49"/>
      <c r="O18" s="13">
        <f t="shared" si="4"/>
        <v>1</v>
      </c>
      <c r="P18" s="119"/>
      <c r="Q18" s="13">
        <f t="shared" si="5"/>
        <v>1</v>
      </c>
      <c r="R18" s="112">
        <v>1</v>
      </c>
      <c r="S18" s="50"/>
      <c r="T18" s="18">
        <f t="shared" si="6"/>
        <v>1</v>
      </c>
      <c r="U18" s="18"/>
      <c r="V18" s="18">
        <f t="shared" si="7"/>
        <v>1</v>
      </c>
      <c r="W18" s="128"/>
      <c r="X18" s="102">
        <v>0</v>
      </c>
      <c r="Y18" s="41"/>
      <c r="Z18" s="41">
        <f t="shared" si="8"/>
        <v>0</v>
      </c>
      <c r="AA18" s="129">
        <v>2</v>
      </c>
      <c r="AB18" s="97">
        <v>1</v>
      </c>
      <c r="AC18" s="46"/>
      <c r="AD18" s="46">
        <f t="shared" si="9"/>
        <v>2</v>
      </c>
      <c r="AE18" s="54">
        <f t="shared" si="10"/>
        <v>4</v>
      </c>
    </row>
    <row r="19" spans="1:31" x14ac:dyDescent="0.3">
      <c r="A19" t="s">
        <v>16</v>
      </c>
      <c r="B19" s="9">
        <v>2.8</v>
      </c>
      <c r="C19" s="109"/>
      <c r="D19" s="48"/>
      <c r="E19" s="3">
        <f t="shared" si="0"/>
        <v>0</v>
      </c>
      <c r="F19" s="3"/>
      <c r="G19" s="3">
        <f t="shared" si="1"/>
        <v>0</v>
      </c>
      <c r="H19" s="110">
        <v>1</v>
      </c>
      <c r="I19" s="82"/>
      <c r="J19" s="75">
        <f t="shared" si="2"/>
        <v>1</v>
      </c>
      <c r="K19" s="120"/>
      <c r="L19" s="75">
        <f t="shared" si="3"/>
        <v>1</v>
      </c>
      <c r="M19" s="111"/>
      <c r="N19" s="49"/>
      <c r="O19" s="13">
        <f t="shared" si="4"/>
        <v>0</v>
      </c>
      <c r="P19" s="119"/>
      <c r="Q19" s="13">
        <f t="shared" si="5"/>
        <v>0</v>
      </c>
      <c r="R19" s="112">
        <v>1</v>
      </c>
      <c r="S19" s="83"/>
      <c r="T19" s="18">
        <f t="shared" si="6"/>
        <v>1</v>
      </c>
      <c r="U19" s="18"/>
      <c r="V19" s="18">
        <f t="shared" si="7"/>
        <v>1</v>
      </c>
      <c r="W19" s="128"/>
      <c r="X19" s="102">
        <v>0</v>
      </c>
      <c r="Y19" s="41"/>
      <c r="Z19" s="41">
        <f t="shared" si="8"/>
        <v>0</v>
      </c>
      <c r="AA19" s="129"/>
      <c r="AB19" s="97">
        <v>0.7142857142857143</v>
      </c>
      <c r="AC19" s="46"/>
      <c r="AD19" s="46">
        <f t="shared" si="9"/>
        <v>0</v>
      </c>
      <c r="AE19" s="54">
        <f t="shared" si="10"/>
        <v>2</v>
      </c>
    </row>
    <row r="20" spans="1:31" x14ac:dyDescent="0.3">
      <c r="A20" t="s">
        <v>17</v>
      </c>
      <c r="B20" s="9">
        <v>6</v>
      </c>
      <c r="C20" s="109">
        <v>1</v>
      </c>
      <c r="D20" s="48"/>
      <c r="E20" s="3">
        <f t="shared" si="0"/>
        <v>1</v>
      </c>
      <c r="F20" s="3"/>
      <c r="G20" s="3">
        <f t="shared" si="1"/>
        <v>1</v>
      </c>
      <c r="H20" s="110"/>
      <c r="I20" s="94"/>
      <c r="J20" s="75">
        <f t="shared" si="2"/>
        <v>0</v>
      </c>
      <c r="K20" s="120"/>
      <c r="L20" s="75">
        <f t="shared" si="3"/>
        <v>0</v>
      </c>
      <c r="M20" s="111"/>
      <c r="N20" s="84"/>
      <c r="O20" s="13">
        <f t="shared" si="4"/>
        <v>0</v>
      </c>
      <c r="P20" s="119"/>
      <c r="Q20" s="13">
        <f t="shared" si="5"/>
        <v>0</v>
      </c>
      <c r="R20" s="90"/>
      <c r="S20" s="83">
        <v>1</v>
      </c>
      <c r="T20" s="18">
        <f t="shared" si="6"/>
        <v>1</v>
      </c>
      <c r="U20" s="18"/>
      <c r="V20" s="18">
        <f t="shared" si="7"/>
        <v>1</v>
      </c>
      <c r="W20" s="128"/>
      <c r="X20" s="102">
        <v>0</v>
      </c>
      <c r="Y20" s="41"/>
      <c r="Z20" s="41">
        <f t="shared" si="8"/>
        <v>0</v>
      </c>
      <c r="AA20" s="129"/>
      <c r="AB20" s="97">
        <v>0.66666666666666663</v>
      </c>
      <c r="AC20" s="46"/>
      <c r="AD20" s="46">
        <f t="shared" si="9"/>
        <v>0</v>
      </c>
      <c r="AE20" s="54">
        <f t="shared" si="10"/>
        <v>2</v>
      </c>
    </row>
    <row r="21" spans="1:31" x14ac:dyDescent="0.3">
      <c r="A21" t="s">
        <v>18</v>
      </c>
      <c r="B21" s="9">
        <v>3.5</v>
      </c>
      <c r="C21" s="109">
        <v>1</v>
      </c>
      <c r="D21" s="48"/>
      <c r="E21" s="3">
        <f t="shared" si="0"/>
        <v>1</v>
      </c>
      <c r="F21" s="3"/>
      <c r="G21" s="3">
        <f t="shared" si="1"/>
        <v>1</v>
      </c>
      <c r="H21" s="110">
        <v>1</v>
      </c>
      <c r="I21" s="82">
        <v>1</v>
      </c>
      <c r="J21" s="75">
        <f t="shared" si="2"/>
        <v>2</v>
      </c>
      <c r="K21" s="120">
        <v>2</v>
      </c>
      <c r="L21" s="75">
        <f t="shared" si="3"/>
        <v>4</v>
      </c>
      <c r="M21" s="111">
        <v>1</v>
      </c>
      <c r="N21" s="84">
        <v>1</v>
      </c>
      <c r="O21" s="13">
        <f t="shared" si="4"/>
        <v>2</v>
      </c>
      <c r="P21" s="119"/>
      <c r="Q21" s="13">
        <f t="shared" si="5"/>
        <v>2</v>
      </c>
      <c r="R21" s="90"/>
      <c r="S21" s="83">
        <v>1</v>
      </c>
      <c r="T21" s="18">
        <f t="shared" si="6"/>
        <v>1</v>
      </c>
      <c r="U21" s="18"/>
      <c r="V21" s="18">
        <f t="shared" si="7"/>
        <v>1</v>
      </c>
      <c r="W21" s="128">
        <v>2</v>
      </c>
      <c r="X21" s="102">
        <v>1.7142857142857142</v>
      </c>
      <c r="Y21" s="41">
        <v>2</v>
      </c>
      <c r="Z21" s="41">
        <f t="shared" si="8"/>
        <v>4</v>
      </c>
      <c r="AA21" s="129">
        <v>2</v>
      </c>
      <c r="AB21" s="97">
        <v>1.7142857142857142</v>
      </c>
      <c r="AC21" s="46"/>
      <c r="AD21" s="46">
        <f t="shared" si="9"/>
        <v>2</v>
      </c>
      <c r="AE21" s="54">
        <f t="shared" si="10"/>
        <v>14</v>
      </c>
    </row>
    <row r="22" spans="1:31" x14ac:dyDescent="0.3">
      <c r="A22" t="s">
        <v>19</v>
      </c>
      <c r="B22" s="9">
        <v>4.8</v>
      </c>
      <c r="C22" s="3"/>
      <c r="D22" s="48"/>
      <c r="E22" s="3">
        <f t="shared" si="0"/>
        <v>0</v>
      </c>
      <c r="F22" s="3"/>
      <c r="G22" s="3">
        <f t="shared" si="1"/>
        <v>0</v>
      </c>
      <c r="H22" s="110"/>
      <c r="I22" s="82"/>
      <c r="J22" s="75">
        <f t="shared" si="2"/>
        <v>0</v>
      </c>
      <c r="K22" s="120"/>
      <c r="L22" s="75">
        <f t="shared" si="3"/>
        <v>0</v>
      </c>
      <c r="M22" s="111"/>
      <c r="N22" s="49"/>
      <c r="O22" s="13">
        <f t="shared" si="4"/>
        <v>0</v>
      </c>
      <c r="P22" s="119"/>
      <c r="Q22" s="13">
        <f t="shared" si="5"/>
        <v>0</v>
      </c>
      <c r="R22" s="90"/>
      <c r="S22" s="50"/>
      <c r="T22" s="18">
        <f t="shared" si="6"/>
        <v>0</v>
      </c>
      <c r="U22" s="18"/>
      <c r="V22" s="18">
        <f t="shared" si="7"/>
        <v>0</v>
      </c>
      <c r="W22" s="128"/>
      <c r="X22" s="102">
        <v>0.41666666666666669</v>
      </c>
      <c r="Y22" s="41"/>
      <c r="Z22" s="41">
        <f t="shared" si="8"/>
        <v>0</v>
      </c>
      <c r="AA22" s="129"/>
      <c r="AB22" s="97">
        <v>0.83333333333333337</v>
      </c>
      <c r="AC22" s="46"/>
      <c r="AD22" s="46">
        <f t="shared" si="9"/>
        <v>0</v>
      </c>
      <c r="AE22" s="54">
        <f t="shared" si="10"/>
        <v>0</v>
      </c>
    </row>
    <row r="23" spans="1:31" x14ac:dyDescent="0.3">
      <c r="A23" t="s">
        <v>20</v>
      </c>
      <c r="B23" s="9">
        <v>11</v>
      </c>
      <c r="C23" s="3"/>
      <c r="D23" s="81"/>
      <c r="E23" s="3">
        <f t="shared" si="0"/>
        <v>0</v>
      </c>
      <c r="F23" s="3"/>
      <c r="G23" s="3">
        <f t="shared" si="1"/>
        <v>0</v>
      </c>
      <c r="H23" s="110">
        <v>1</v>
      </c>
      <c r="I23" s="82">
        <v>1</v>
      </c>
      <c r="J23" s="75">
        <f t="shared" si="2"/>
        <v>2</v>
      </c>
      <c r="K23" s="120"/>
      <c r="L23" s="75">
        <f t="shared" si="3"/>
        <v>2</v>
      </c>
      <c r="M23" s="111"/>
      <c r="N23" s="49"/>
      <c r="O23" s="13">
        <f t="shared" si="4"/>
        <v>0</v>
      </c>
      <c r="P23" s="119"/>
      <c r="Q23" s="13">
        <f t="shared" si="5"/>
        <v>0</v>
      </c>
      <c r="R23" s="18"/>
      <c r="S23" s="50"/>
      <c r="T23" s="18">
        <f t="shared" si="6"/>
        <v>0</v>
      </c>
      <c r="U23" s="125"/>
      <c r="V23" s="18">
        <f t="shared" si="7"/>
        <v>0</v>
      </c>
      <c r="W23" s="128"/>
      <c r="X23" s="102">
        <v>0.36363636363636365</v>
      </c>
      <c r="Y23" s="41"/>
      <c r="Z23" s="41">
        <f t="shared" si="8"/>
        <v>0</v>
      </c>
      <c r="AA23" s="129"/>
      <c r="AB23" s="97">
        <v>0.36363636363636365</v>
      </c>
      <c r="AC23" s="46"/>
      <c r="AD23" s="46">
        <f t="shared" si="9"/>
        <v>0</v>
      </c>
      <c r="AE23" s="54">
        <f t="shared" si="10"/>
        <v>2</v>
      </c>
    </row>
    <row r="24" spans="1:31" ht="15.6" x14ac:dyDescent="0.3">
      <c r="A24" t="s">
        <v>21</v>
      </c>
      <c r="B24" s="9">
        <v>3</v>
      </c>
      <c r="C24" s="88">
        <v>1</v>
      </c>
      <c r="D24" s="81"/>
      <c r="E24" s="3">
        <f t="shared" si="0"/>
        <v>1</v>
      </c>
      <c r="F24" s="99"/>
      <c r="G24" s="3">
        <f t="shared" si="1"/>
        <v>1</v>
      </c>
      <c r="H24" s="110"/>
      <c r="I24" s="82">
        <v>1</v>
      </c>
      <c r="J24" s="75">
        <f t="shared" si="2"/>
        <v>1</v>
      </c>
      <c r="K24" s="120"/>
      <c r="L24" s="75">
        <f t="shared" si="3"/>
        <v>1</v>
      </c>
      <c r="M24" s="84">
        <v>1</v>
      </c>
      <c r="N24" s="84">
        <v>1</v>
      </c>
      <c r="O24" s="13">
        <f t="shared" si="4"/>
        <v>2</v>
      </c>
      <c r="P24" s="119"/>
      <c r="Q24" s="13">
        <f t="shared" si="5"/>
        <v>2</v>
      </c>
      <c r="R24" s="90">
        <v>1</v>
      </c>
      <c r="S24" s="50"/>
      <c r="T24" s="18">
        <f t="shared" si="6"/>
        <v>1</v>
      </c>
      <c r="U24" s="125"/>
      <c r="V24" s="18">
        <f t="shared" si="7"/>
        <v>1</v>
      </c>
      <c r="W24" s="128"/>
      <c r="X24" s="102">
        <v>0.66666666666666663</v>
      </c>
      <c r="Y24" s="41"/>
      <c r="Z24" s="41">
        <f t="shared" si="8"/>
        <v>0</v>
      </c>
      <c r="AA24" s="129"/>
      <c r="AB24" s="97">
        <v>0.66666666666666663</v>
      </c>
      <c r="AC24" s="46"/>
      <c r="AD24" s="46">
        <f t="shared" si="9"/>
        <v>0</v>
      </c>
      <c r="AE24" s="54">
        <f t="shared" si="10"/>
        <v>5</v>
      </c>
    </row>
    <row r="25" spans="1:31" ht="15.6" x14ac:dyDescent="0.3">
      <c r="A25" t="s">
        <v>22</v>
      </c>
      <c r="B25" s="9">
        <v>3</v>
      </c>
      <c r="C25" s="109">
        <v>1</v>
      </c>
      <c r="D25" s="81">
        <v>1</v>
      </c>
      <c r="E25" s="3">
        <f t="shared" si="0"/>
        <v>2</v>
      </c>
      <c r="F25" s="3">
        <v>2</v>
      </c>
      <c r="G25" s="3">
        <f t="shared" si="1"/>
        <v>4</v>
      </c>
      <c r="H25" s="110">
        <v>1</v>
      </c>
      <c r="I25" s="94"/>
      <c r="J25" s="75">
        <f t="shared" si="2"/>
        <v>1</v>
      </c>
      <c r="K25" s="120"/>
      <c r="L25" s="75">
        <f t="shared" si="3"/>
        <v>1</v>
      </c>
      <c r="M25" s="84"/>
      <c r="N25" s="84"/>
      <c r="O25" s="13">
        <f t="shared" si="4"/>
        <v>0</v>
      </c>
      <c r="P25" s="119"/>
      <c r="Q25" s="13">
        <f t="shared" si="5"/>
        <v>0</v>
      </c>
      <c r="R25" s="90">
        <v>1</v>
      </c>
      <c r="S25" s="83">
        <v>1</v>
      </c>
      <c r="T25" s="18">
        <f t="shared" si="6"/>
        <v>2</v>
      </c>
      <c r="U25" s="127"/>
      <c r="V25" s="18">
        <f t="shared" si="7"/>
        <v>2</v>
      </c>
      <c r="W25" s="128"/>
      <c r="X25" s="102">
        <v>0</v>
      </c>
      <c r="Y25" s="41"/>
      <c r="Z25" s="41">
        <f t="shared" si="8"/>
        <v>0</v>
      </c>
      <c r="AA25" s="129">
        <v>2</v>
      </c>
      <c r="AB25" s="97">
        <v>2</v>
      </c>
      <c r="AC25" s="46"/>
      <c r="AD25" s="46">
        <f t="shared" si="9"/>
        <v>2</v>
      </c>
      <c r="AE25" s="54">
        <f t="shared" si="10"/>
        <v>9</v>
      </c>
    </row>
    <row r="26" spans="1:31" x14ac:dyDescent="0.3">
      <c r="A26" t="s">
        <v>23</v>
      </c>
      <c r="B26" s="9">
        <v>5.8</v>
      </c>
      <c r="C26" s="3"/>
      <c r="D26" s="48"/>
      <c r="E26" s="3">
        <f t="shared" si="0"/>
        <v>0</v>
      </c>
      <c r="F26" s="3"/>
      <c r="G26" s="3">
        <f t="shared" si="1"/>
        <v>0</v>
      </c>
      <c r="H26" s="110">
        <v>1</v>
      </c>
      <c r="I26" s="94"/>
      <c r="J26" s="75">
        <f t="shared" si="2"/>
        <v>1</v>
      </c>
      <c r="K26" s="120"/>
      <c r="L26" s="75">
        <f t="shared" si="3"/>
        <v>1</v>
      </c>
      <c r="M26" s="111">
        <v>1</v>
      </c>
      <c r="N26" s="49"/>
      <c r="O26" s="13">
        <f t="shared" si="4"/>
        <v>1</v>
      </c>
      <c r="P26" s="119"/>
      <c r="Q26" s="13">
        <f t="shared" si="5"/>
        <v>1</v>
      </c>
      <c r="R26" s="112">
        <v>1</v>
      </c>
      <c r="S26" s="83">
        <v>1</v>
      </c>
      <c r="T26" s="18">
        <f t="shared" si="6"/>
        <v>2</v>
      </c>
      <c r="U26" s="125"/>
      <c r="V26" s="18">
        <f t="shared" si="7"/>
        <v>2</v>
      </c>
      <c r="W26" s="128"/>
      <c r="X26" s="102">
        <v>0.34482758620689657</v>
      </c>
      <c r="Y26" s="41"/>
      <c r="Z26" s="41">
        <f t="shared" si="8"/>
        <v>0</v>
      </c>
      <c r="AA26" s="129"/>
      <c r="AB26" s="97">
        <v>1.0344827586206897</v>
      </c>
      <c r="AC26" s="46"/>
      <c r="AD26" s="46">
        <f t="shared" si="9"/>
        <v>0</v>
      </c>
      <c r="AE26" s="54">
        <f t="shared" si="10"/>
        <v>4</v>
      </c>
    </row>
    <row r="27" spans="1:31" x14ac:dyDescent="0.3">
      <c r="A27" t="s">
        <v>24</v>
      </c>
      <c r="B27" s="9">
        <v>2.9</v>
      </c>
      <c r="C27" s="3"/>
      <c r="D27" s="81"/>
      <c r="E27" s="3">
        <f t="shared" si="0"/>
        <v>0</v>
      </c>
      <c r="F27" s="3"/>
      <c r="G27" s="3">
        <f t="shared" si="1"/>
        <v>0</v>
      </c>
      <c r="H27" s="110"/>
      <c r="I27" s="94"/>
      <c r="J27" s="75">
        <f t="shared" si="2"/>
        <v>0</v>
      </c>
      <c r="K27" s="120"/>
      <c r="L27" s="75">
        <f t="shared" si="3"/>
        <v>0</v>
      </c>
      <c r="M27" s="111">
        <v>1</v>
      </c>
      <c r="N27" s="84">
        <v>1</v>
      </c>
      <c r="O27" s="13">
        <f t="shared" si="4"/>
        <v>2</v>
      </c>
      <c r="P27" s="119"/>
      <c r="Q27" s="13">
        <f t="shared" si="5"/>
        <v>2</v>
      </c>
      <c r="R27" s="112">
        <v>1</v>
      </c>
      <c r="S27" s="50"/>
      <c r="T27" s="18">
        <f t="shared" si="6"/>
        <v>1</v>
      </c>
      <c r="U27" s="18"/>
      <c r="V27" s="18">
        <f t="shared" si="7"/>
        <v>1</v>
      </c>
      <c r="W27" s="128"/>
      <c r="X27" s="102">
        <v>0</v>
      </c>
      <c r="Y27" s="41"/>
      <c r="Z27" s="41">
        <f t="shared" si="8"/>
        <v>0</v>
      </c>
      <c r="AA27" s="129"/>
      <c r="AB27" s="97">
        <v>0</v>
      </c>
      <c r="AC27" s="46"/>
      <c r="AD27" s="46">
        <f t="shared" si="9"/>
        <v>0</v>
      </c>
      <c r="AE27" s="54">
        <f t="shared" si="10"/>
        <v>3</v>
      </c>
    </row>
    <row r="28" spans="1:31" x14ac:dyDescent="0.3">
      <c r="A28" t="s">
        <v>25</v>
      </c>
      <c r="B28" s="9">
        <v>3</v>
      </c>
      <c r="C28" s="3"/>
      <c r="D28" s="48"/>
      <c r="E28" s="3">
        <f t="shared" si="0"/>
        <v>0</v>
      </c>
      <c r="F28" s="3"/>
      <c r="G28" s="3">
        <f t="shared" si="1"/>
        <v>0</v>
      </c>
      <c r="H28" s="110"/>
      <c r="I28" s="94"/>
      <c r="J28" s="75">
        <f t="shared" si="2"/>
        <v>0</v>
      </c>
      <c r="K28" s="120"/>
      <c r="L28" s="75">
        <f t="shared" si="3"/>
        <v>0</v>
      </c>
      <c r="M28" s="111"/>
      <c r="N28" s="84">
        <v>1</v>
      </c>
      <c r="O28" s="13">
        <f t="shared" si="4"/>
        <v>1</v>
      </c>
      <c r="P28" s="119"/>
      <c r="Q28" s="13">
        <f t="shared" si="5"/>
        <v>1</v>
      </c>
      <c r="R28" s="83">
        <v>1</v>
      </c>
      <c r="S28" s="50"/>
      <c r="T28" s="18">
        <f t="shared" si="6"/>
        <v>1</v>
      </c>
      <c r="U28" s="18"/>
      <c r="V28" s="18">
        <f t="shared" si="7"/>
        <v>1</v>
      </c>
      <c r="W28" s="128"/>
      <c r="X28" s="102">
        <v>0</v>
      </c>
      <c r="Y28" s="41"/>
      <c r="Z28" s="41">
        <f t="shared" si="8"/>
        <v>0</v>
      </c>
      <c r="AA28" s="129"/>
      <c r="AB28" s="97">
        <v>0</v>
      </c>
      <c r="AC28" s="46"/>
      <c r="AD28" s="46">
        <f t="shared" si="9"/>
        <v>0</v>
      </c>
      <c r="AE28" s="54">
        <f t="shared" si="10"/>
        <v>2</v>
      </c>
    </row>
    <row r="29" spans="1:31" x14ac:dyDescent="0.3">
      <c r="A29" t="s">
        <v>30</v>
      </c>
      <c r="B29" s="9">
        <v>4</v>
      </c>
      <c r="C29" s="3"/>
      <c r="D29" s="48"/>
      <c r="E29" s="3">
        <f t="shared" si="0"/>
        <v>0</v>
      </c>
      <c r="F29" s="3"/>
      <c r="G29" s="3">
        <f t="shared" si="1"/>
        <v>0</v>
      </c>
      <c r="H29" s="110">
        <v>1</v>
      </c>
      <c r="I29" s="94"/>
      <c r="J29" s="75">
        <f t="shared" si="2"/>
        <v>1</v>
      </c>
      <c r="K29" s="120"/>
      <c r="L29" s="75">
        <f t="shared" si="3"/>
        <v>1</v>
      </c>
      <c r="M29" s="111"/>
      <c r="N29" s="84"/>
      <c r="O29" s="13">
        <f t="shared" si="4"/>
        <v>0</v>
      </c>
      <c r="P29" s="119"/>
      <c r="Q29" s="13">
        <f t="shared" si="5"/>
        <v>0</v>
      </c>
      <c r="R29" s="112"/>
      <c r="S29" s="83">
        <v>1</v>
      </c>
      <c r="T29" s="18">
        <f t="shared" si="6"/>
        <v>1</v>
      </c>
      <c r="U29" s="18"/>
      <c r="V29" s="18">
        <f t="shared" si="7"/>
        <v>1</v>
      </c>
      <c r="W29" s="128">
        <v>2</v>
      </c>
      <c r="X29" s="102">
        <v>1.5</v>
      </c>
      <c r="Y29" s="41"/>
      <c r="Z29" s="41">
        <f t="shared" si="8"/>
        <v>2</v>
      </c>
      <c r="AA29" s="129">
        <v>2</v>
      </c>
      <c r="AB29" s="97">
        <v>2.5</v>
      </c>
      <c r="AC29" s="46">
        <v>2</v>
      </c>
      <c r="AD29" s="46">
        <f t="shared" si="9"/>
        <v>4</v>
      </c>
      <c r="AE29" s="54">
        <f t="shared" si="10"/>
        <v>8</v>
      </c>
    </row>
    <row r="30" spans="1:31" x14ac:dyDescent="0.3">
      <c r="A30" t="s">
        <v>26</v>
      </c>
      <c r="B30" s="9">
        <v>5.6</v>
      </c>
      <c r="C30" s="3"/>
      <c r="D30" s="81">
        <v>1</v>
      </c>
      <c r="E30" s="3">
        <f t="shared" si="0"/>
        <v>1</v>
      </c>
      <c r="F30" s="3"/>
      <c r="G30" s="3">
        <f t="shared" si="1"/>
        <v>1</v>
      </c>
      <c r="H30" s="110">
        <v>1</v>
      </c>
      <c r="I30" s="82">
        <v>1</v>
      </c>
      <c r="J30" s="75">
        <f t="shared" si="2"/>
        <v>2</v>
      </c>
      <c r="K30" s="120"/>
      <c r="L30" s="75">
        <f t="shared" si="3"/>
        <v>2</v>
      </c>
      <c r="M30" s="111">
        <v>1</v>
      </c>
      <c r="N30" s="49"/>
      <c r="O30" s="13">
        <f t="shared" si="4"/>
        <v>1</v>
      </c>
      <c r="P30" s="119"/>
      <c r="Q30" s="13">
        <f t="shared" si="5"/>
        <v>1</v>
      </c>
      <c r="R30" s="112"/>
      <c r="S30" s="50"/>
      <c r="T30" s="18">
        <f t="shared" si="6"/>
        <v>0</v>
      </c>
      <c r="U30" s="18"/>
      <c r="V30" s="18">
        <f t="shared" si="7"/>
        <v>0</v>
      </c>
      <c r="W30" s="128"/>
      <c r="X30" s="102">
        <v>0.35714285714285715</v>
      </c>
      <c r="Y30" s="41"/>
      <c r="Z30" s="41">
        <f t="shared" si="8"/>
        <v>0</v>
      </c>
      <c r="AA30" s="129">
        <v>2</v>
      </c>
      <c r="AB30" s="97">
        <v>1.0714285714285714</v>
      </c>
      <c r="AC30" s="46"/>
      <c r="AD30" s="46">
        <f t="shared" si="9"/>
        <v>2</v>
      </c>
      <c r="AE30" s="54">
        <f t="shared" si="10"/>
        <v>6</v>
      </c>
    </row>
    <row r="31" spans="1:31" ht="15.6" x14ac:dyDescent="0.3">
      <c r="A31" t="s">
        <v>27</v>
      </c>
      <c r="B31" s="9">
        <v>6</v>
      </c>
      <c r="C31" s="3"/>
      <c r="D31" s="48"/>
      <c r="E31" s="3">
        <f t="shared" si="0"/>
        <v>0</v>
      </c>
      <c r="F31" s="3"/>
      <c r="G31" s="3">
        <f t="shared" si="1"/>
        <v>0</v>
      </c>
      <c r="H31" s="120"/>
      <c r="I31" s="82"/>
      <c r="J31" s="75">
        <f t="shared" si="2"/>
        <v>0</v>
      </c>
      <c r="K31" s="120"/>
      <c r="L31" s="75">
        <f t="shared" si="3"/>
        <v>0</v>
      </c>
      <c r="M31" s="84"/>
      <c r="N31" s="84"/>
      <c r="O31" s="13">
        <f t="shared" si="4"/>
        <v>0</v>
      </c>
      <c r="P31" s="119"/>
      <c r="Q31" s="13">
        <f t="shared" si="5"/>
        <v>0</v>
      </c>
      <c r="R31" s="112">
        <v>1</v>
      </c>
      <c r="S31" s="83"/>
      <c r="T31" s="18">
        <f t="shared" si="6"/>
        <v>1</v>
      </c>
      <c r="U31" s="18"/>
      <c r="V31" s="18">
        <f t="shared" si="7"/>
        <v>1</v>
      </c>
      <c r="W31" s="128"/>
      <c r="X31" s="102">
        <v>0.66666666666666663</v>
      </c>
      <c r="Y31" s="41"/>
      <c r="Z31" s="41">
        <f t="shared" si="8"/>
        <v>0</v>
      </c>
      <c r="AA31" s="129"/>
      <c r="AB31" s="130">
        <v>0.66666666666666663</v>
      </c>
      <c r="AC31" s="131"/>
      <c r="AD31" s="46">
        <f>AA31+AC31</f>
        <v>0</v>
      </c>
      <c r="AE31" s="54">
        <f>G31+L31+Q31+V31+Z31+AD31</f>
        <v>1</v>
      </c>
    </row>
    <row r="32" spans="1:31" ht="15.6" x14ac:dyDescent="0.3">
      <c r="A32" t="s">
        <v>28</v>
      </c>
      <c r="B32" s="9">
        <v>1.7</v>
      </c>
      <c r="C32" s="3"/>
      <c r="D32" s="48"/>
      <c r="E32" s="3">
        <f t="shared" si="0"/>
        <v>0</v>
      </c>
      <c r="F32" s="3"/>
      <c r="G32" s="3">
        <f t="shared" si="1"/>
        <v>0</v>
      </c>
      <c r="H32" s="120"/>
      <c r="I32" s="82"/>
      <c r="J32" s="75">
        <f t="shared" si="2"/>
        <v>0</v>
      </c>
      <c r="K32" s="124"/>
      <c r="L32" s="75">
        <f t="shared" si="3"/>
        <v>0</v>
      </c>
      <c r="M32" s="111">
        <v>1</v>
      </c>
      <c r="N32" s="49"/>
      <c r="O32" s="13">
        <f t="shared" si="4"/>
        <v>1</v>
      </c>
      <c r="P32" s="119"/>
      <c r="Q32" s="13">
        <f t="shared" si="5"/>
        <v>1</v>
      </c>
      <c r="R32" s="18"/>
      <c r="S32" s="83">
        <v>1</v>
      </c>
      <c r="T32" s="18">
        <f t="shared" si="6"/>
        <v>1</v>
      </c>
      <c r="U32" s="18"/>
      <c r="V32" s="18">
        <f t="shared" si="7"/>
        <v>1</v>
      </c>
      <c r="W32" s="128"/>
      <c r="X32" s="102">
        <v>0</v>
      </c>
      <c r="Y32" s="41"/>
      <c r="Z32" s="41">
        <f t="shared" si="8"/>
        <v>0</v>
      </c>
      <c r="AA32" s="129"/>
      <c r="AB32" s="97">
        <v>0</v>
      </c>
      <c r="AC32" s="46"/>
      <c r="AD32" s="46">
        <f t="shared" si="9"/>
        <v>0</v>
      </c>
      <c r="AE32" s="54">
        <f t="shared" si="10"/>
        <v>2</v>
      </c>
    </row>
    <row r="33" spans="1:31" x14ac:dyDescent="0.3">
      <c r="A33" t="s">
        <v>33</v>
      </c>
      <c r="B33" s="42">
        <f>SUM(B4:B32)</f>
        <v>124.60000000000001</v>
      </c>
      <c r="C33" s="21"/>
      <c r="D33" s="21"/>
      <c r="E33" s="21"/>
      <c r="F33" s="21"/>
      <c r="G33" s="21"/>
      <c r="H33" s="35"/>
      <c r="I33" s="35"/>
      <c r="J33" s="35"/>
      <c r="K33" s="35"/>
      <c r="L33" s="35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</row>
    <row r="34" spans="1:31" x14ac:dyDescent="0.3">
      <c r="H34" s="1"/>
      <c r="I34" s="1"/>
      <c r="J34" s="1"/>
      <c r="K34" s="1"/>
      <c r="L34" s="1"/>
    </row>
  </sheetData>
  <mergeCells count="7">
    <mergeCell ref="C2:G2"/>
    <mergeCell ref="C1:AE1"/>
    <mergeCell ref="W2:Z2"/>
    <mergeCell ref="AA2:AD2"/>
    <mergeCell ref="M2:Q2"/>
    <mergeCell ref="R2:V2"/>
    <mergeCell ref="H2:L2"/>
  </mergeCells>
  <pageMargins left="0.25" right="0.25" top="0.75" bottom="0.75" header="0.3" footer="0.3"/>
  <pageSetup paperSize="8" scale="53" orientation="landscape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AFBE74-40C6-4443-8A40-2249F3A349DF}">
  <sheetPr codeName="Feuil5"/>
  <dimension ref="A1:P34"/>
  <sheetViews>
    <sheetView topLeftCell="A2" zoomScale="80" zoomScaleNormal="80" workbookViewId="0">
      <pane xSplit="1" topLeftCell="B1" activePane="topRight" state="frozen"/>
      <selection pane="topRight" activeCell="I22" sqref="I22"/>
    </sheetView>
  </sheetViews>
  <sheetFormatPr baseColWidth="10" defaultRowHeight="14.4" x14ac:dyDescent="0.3"/>
  <cols>
    <col min="1" max="1" width="14.88671875" customWidth="1"/>
    <col min="2" max="2" width="15.21875" customWidth="1"/>
    <col min="3" max="3" width="12.109375" customWidth="1"/>
    <col min="4" max="4" width="11.33203125" customWidth="1"/>
    <col min="5" max="5" width="11.21875" customWidth="1"/>
    <col min="6" max="6" width="13" customWidth="1"/>
    <col min="7" max="7" width="12.109375" customWidth="1"/>
    <col min="8" max="8" width="12.44140625" customWidth="1"/>
    <col min="9" max="12" width="12.21875" customWidth="1"/>
    <col min="13" max="13" width="11.88671875" customWidth="1"/>
    <col min="14" max="14" width="12.21875" customWidth="1"/>
    <col min="15" max="15" width="14.88671875" style="21" customWidth="1"/>
    <col min="16" max="16" width="12.44140625" customWidth="1"/>
  </cols>
  <sheetData>
    <row r="1" spans="1:16" ht="47.4" customHeight="1" x14ac:dyDescent="0.3">
      <c r="C1" s="154" t="s">
        <v>89</v>
      </c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5"/>
      <c r="P1" s="155"/>
    </row>
    <row r="2" spans="1:16" x14ac:dyDescent="0.3">
      <c r="B2" s="59" t="s">
        <v>29</v>
      </c>
      <c r="C2" s="190" t="s">
        <v>0</v>
      </c>
      <c r="D2" s="172"/>
      <c r="E2" s="172"/>
      <c r="F2" s="173" t="s">
        <v>62</v>
      </c>
      <c r="G2" s="174"/>
      <c r="H2" s="175"/>
      <c r="I2" s="176" t="s">
        <v>36</v>
      </c>
      <c r="J2" s="177"/>
      <c r="K2" s="177"/>
      <c r="L2" s="178" t="s">
        <v>37</v>
      </c>
      <c r="M2" s="178"/>
      <c r="N2" s="60" t="s">
        <v>38</v>
      </c>
      <c r="O2" s="61" t="s">
        <v>60</v>
      </c>
      <c r="P2" s="62" t="s">
        <v>61</v>
      </c>
    </row>
    <row r="3" spans="1:16" ht="72" x14ac:dyDescent="0.3">
      <c r="B3" s="8" t="s">
        <v>32</v>
      </c>
      <c r="C3" s="2" t="s">
        <v>31</v>
      </c>
      <c r="D3" s="2" t="s">
        <v>35</v>
      </c>
      <c r="E3" s="29" t="s">
        <v>63</v>
      </c>
      <c r="F3" s="5" t="s">
        <v>31</v>
      </c>
      <c r="G3" s="5" t="s">
        <v>35</v>
      </c>
      <c r="H3" s="28" t="s">
        <v>64</v>
      </c>
      <c r="I3" s="11" t="s">
        <v>34</v>
      </c>
      <c r="J3" s="11" t="s">
        <v>35</v>
      </c>
      <c r="K3" s="26" t="s">
        <v>65</v>
      </c>
      <c r="L3" s="17" t="s">
        <v>54</v>
      </c>
      <c r="M3" s="27" t="s">
        <v>66</v>
      </c>
      <c r="N3" s="31" t="s">
        <v>39</v>
      </c>
      <c r="O3" s="55" t="s">
        <v>90</v>
      </c>
      <c r="P3" s="58" t="s">
        <v>91</v>
      </c>
    </row>
    <row r="4" spans="1:16" x14ac:dyDescent="0.3">
      <c r="A4" t="s">
        <v>1</v>
      </c>
      <c r="B4" s="9">
        <v>3.2</v>
      </c>
      <c r="C4" s="4">
        <v>0.6</v>
      </c>
      <c r="D4" s="77">
        <v>0.34599999999999997</v>
      </c>
      <c r="E4" s="3"/>
      <c r="F4" s="72">
        <v>0.25</v>
      </c>
      <c r="G4" s="78">
        <v>0.188</v>
      </c>
      <c r="H4" s="82"/>
      <c r="I4" s="12">
        <v>5</v>
      </c>
      <c r="J4" s="12">
        <v>6.9</v>
      </c>
      <c r="K4" s="84">
        <v>1</v>
      </c>
      <c r="L4" s="19">
        <v>0.50800000000000001</v>
      </c>
      <c r="M4" s="18"/>
      <c r="N4" s="54">
        <f>E4+H4+K4+M4</f>
        <v>1</v>
      </c>
      <c r="O4" s="56">
        <v>2</v>
      </c>
      <c r="P4" s="103">
        <f>N4+O4</f>
        <v>3</v>
      </c>
    </row>
    <row r="5" spans="1:16" x14ac:dyDescent="0.3">
      <c r="A5" t="s">
        <v>2</v>
      </c>
      <c r="B5" s="9">
        <v>4</v>
      </c>
      <c r="C5" s="4">
        <v>0.6</v>
      </c>
      <c r="D5" s="77">
        <v>0.34799999999999998</v>
      </c>
      <c r="E5" s="3"/>
      <c r="F5" s="72">
        <v>0.25</v>
      </c>
      <c r="G5" s="78">
        <v>0.27300000000000002</v>
      </c>
      <c r="H5" s="82">
        <v>1</v>
      </c>
      <c r="I5" s="12">
        <v>5</v>
      </c>
      <c r="J5" s="12">
        <v>5</v>
      </c>
      <c r="K5" s="84">
        <v>1</v>
      </c>
      <c r="L5" s="19">
        <v>1.296</v>
      </c>
      <c r="M5" s="83">
        <v>1</v>
      </c>
      <c r="N5" s="54">
        <f t="shared" ref="N5:N31" si="0">E5+H5+K5+M5</f>
        <v>3</v>
      </c>
      <c r="O5" s="56">
        <v>3</v>
      </c>
      <c r="P5" s="104">
        <f t="shared" ref="P5:P32" si="1">N5+O5</f>
        <v>6</v>
      </c>
    </row>
    <row r="6" spans="1:16" x14ac:dyDescent="0.3">
      <c r="A6" t="s">
        <v>3</v>
      </c>
      <c r="B6" s="9">
        <v>5.2</v>
      </c>
      <c r="C6" s="4">
        <v>0.6</v>
      </c>
      <c r="D6" s="77">
        <v>0.23499999999999999</v>
      </c>
      <c r="E6" s="3"/>
      <c r="F6" s="72">
        <v>0.25</v>
      </c>
      <c r="G6" s="78">
        <v>0.313</v>
      </c>
      <c r="H6" s="82">
        <v>1</v>
      </c>
      <c r="I6" s="12">
        <v>5</v>
      </c>
      <c r="J6" s="12">
        <v>4.2</v>
      </c>
      <c r="K6" s="13"/>
      <c r="L6" s="19">
        <v>0.5</v>
      </c>
      <c r="M6" s="18"/>
      <c r="N6" s="54">
        <f t="shared" si="0"/>
        <v>1</v>
      </c>
      <c r="O6" s="56">
        <v>1</v>
      </c>
      <c r="P6" s="104">
        <f t="shared" si="1"/>
        <v>2</v>
      </c>
    </row>
    <row r="7" spans="1:16" x14ac:dyDescent="0.3">
      <c r="A7" t="s">
        <v>4</v>
      </c>
      <c r="B7" s="9">
        <v>3.7</v>
      </c>
      <c r="C7" s="4">
        <v>0.6</v>
      </c>
      <c r="D7" s="77">
        <v>0.5</v>
      </c>
      <c r="E7" s="3"/>
      <c r="F7" s="72">
        <v>0.25</v>
      </c>
      <c r="G7" s="78">
        <v>0.14299999999999999</v>
      </c>
      <c r="H7" s="75"/>
      <c r="I7" s="12">
        <v>5</v>
      </c>
      <c r="J7" s="12">
        <v>4.9000000000000004</v>
      </c>
      <c r="K7" s="13"/>
      <c r="L7" s="19">
        <v>0.625</v>
      </c>
      <c r="M7" s="18"/>
      <c r="N7" s="54">
        <f t="shared" si="0"/>
        <v>0</v>
      </c>
      <c r="O7" s="56">
        <v>3</v>
      </c>
      <c r="P7" s="104">
        <f t="shared" si="1"/>
        <v>3</v>
      </c>
    </row>
    <row r="8" spans="1:16" x14ac:dyDescent="0.3">
      <c r="A8" t="s">
        <v>5</v>
      </c>
      <c r="B8" s="9">
        <v>5</v>
      </c>
      <c r="C8" s="4">
        <v>0.6</v>
      </c>
      <c r="D8" s="77">
        <v>0.435</v>
      </c>
      <c r="E8" s="3"/>
      <c r="F8" s="72">
        <v>0.25</v>
      </c>
      <c r="G8" s="78">
        <v>0.111</v>
      </c>
      <c r="H8" s="75"/>
      <c r="I8" s="12">
        <v>5</v>
      </c>
      <c r="J8" s="12">
        <v>5.6</v>
      </c>
      <c r="K8" s="84">
        <v>1</v>
      </c>
      <c r="L8" s="19">
        <v>0.505</v>
      </c>
      <c r="M8" s="18"/>
      <c r="N8" s="54">
        <f t="shared" si="0"/>
        <v>1</v>
      </c>
      <c r="O8" s="56">
        <v>4</v>
      </c>
      <c r="P8" s="104">
        <f t="shared" si="1"/>
        <v>5</v>
      </c>
    </row>
    <row r="9" spans="1:16" x14ac:dyDescent="0.3">
      <c r="A9" t="s">
        <v>6</v>
      </c>
      <c r="B9" s="9">
        <v>3.8</v>
      </c>
      <c r="C9" s="4">
        <v>0.6</v>
      </c>
      <c r="D9" s="77">
        <v>0.34799999999999998</v>
      </c>
      <c r="E9" s="3"/>
      <c r="F9" s="72">
        <v>0.25</v>
      </c>
      <c r="G9" s="78">
        <v>9.0999999999999998E-2</v>
      </c>
      <c r="H9" s="75"/>
      <c r="I9" s="12">
        <v>5</v>
      </c>
      <c r="J9" s="12">
        <v>7.4</v>
      </c>
      <c r="K9" s="84">
        <v>1</v>
      </c>
      <c r="L9" s="19">
        <v>0.30599999999999999</v>
      </c>
      <c r="M9" s="18"/>
      <c r="N9" s="54">
        <f t="shared" si="0"/>
        <v>1</v>
      </c>
      <c r="O9" s="56">
        <v>2</v>
      </c>
      <c r="P9" s="104">
        <f t="shared" si="1"/>
        <v>3</v>
      </c>
    </row>
    <row r="10" spans="1:16" x14ac:dyDescent="0.3">
      <c r="A10" t="s">
        <v>7</v>
      </c>
      <c r="B10" s="9">
        <v>4</v>
      </c>
      <c r="C10" s="4">
        <v>0.6</v>
      </c>
      <c r="D10" s="77">
        <v>0.52600000000000002</v>
      </c>
      <c r="E10" s="81"/>
      <c r="F10" s="72">
        <v>0.25</v>
      </c>
      <c r="G10" s="78">
        <v>8.3000000000000004E-2</v>
      </c>
      <c r="H10" s="82"/>
      <c r="I10" s="12">
        <v>5</v>
      </c>
      <c r="J10" s="12">
        <v>4.5</v>
      </c>
      <c r="K10" s="84"/>
      <c r="L10" s="19">
        <v>1.429</v>
      </c>
      <c r="M10" s="83">
        <v>1</v>
      </c>
      <c r="N10" s="54">
        <f t="shared" si="0"/>
        <v>1</v>
      </c>
      <c r="O10" s="56">
        <v>3</v>
      </c>
      <c r="P10" s="104">
        <f t="shared" si="1"/>
        <v>4</v>
      </c>
    </row>
    <row r="11" spans="1:16" x14ac:dyDescent="0.3">
      <c r="A11" t="s">
        <v>8</v>
      </c>
      <c r="B11" s="9">
        <v>3</v>
      </c>
      <c r="C11" s="4">
        <v>0.6</v>
      </c>
      <c r="D11" s="77">
        <v>0.57099999999999995</v>
      </c>
      <c r="E11" s="3"/>
      <c r="F11" s="72">
        <v>0.25</v>
      </c>
      <c r="G11" s="78">
        <v>7.0999999999999994E-2</v>
      </c>
      <c r="H11" s="75"/>
      <c r="I11" s="12">
        <v>5</v>
      </c>
      <c r="J11" s="12">
        <v>7.3</v>
      </c>
      <c r="K11" s="84">
        <v>1</v>
      </c>
      <c r="L11" s="19">
        <v>0.46899999999999997</v>
      </c>
      <c r="M11" s="18"/>
      <c r="N11" s="54">
        <f t="shared" si="0"/>
        <v>1</v>
      </c>
      <c r="O11" s="56">
        <v>4</v>
      </c>
      <c r="P11" s="104">
        <f t="shared" si="1"/>
        <v>5</v>
      </c>
    </row>
    <row r="12" spans="1:16" x14ac:dyDescent="0.3">
      <c r="A12" t="s">
        <v>9</v>
      </c>
      <c r="B12" s="9">
        <v>4</v>
      </c>
      <c r="C12" s="4">
        <v>0.6</v>
      </c>
      <c r="D12" s="77">
        <v>0.44400000000000001</v>
      </c>
      <c r="E12" s="3"/>
      <c r="F12" s="72">
        <v>0.25</v>
      </c>
      <c r="G12" s="78">
        <v>0</v>
      </c>
      <c r="H12" s="75"/>
      <c r="I12" s="12">
        <v>5</v>
      </c>
      <c r="J12" s="12">
        <v>4</v>
      </c>
      <c r="K12" s="13"/>
      <c r="L12" s="19">
        <v>0.222</v>
      </c>
      <c r="M12" s="83"/>
      <c r="N12" s="54">
        <f t="shared" si="0"/>
        <v>0</v>
      </c>
      <c r="O12" s="56">
        <v>1</v>
      </c>
      <c r="P12" s="104">
        <f t="shared" si="1"/>
        <v>1</v>
      </c>
    </row>
    <row r="13" spans="1:16" x14ac:dyDescent="0.3">
      <c r="A13" t="s">
        <v>10</v>
      </c>
      <c r="B13" s="9">
        <v>3.1</v>
      </c>
      <c r="C13" s="4">
        <v>0.6</v>
      </c>
      <c r="D13" s="77">
        <v>0.438</v>
      </c>
      <c r="E13" s="3"/>
      <c r="F13" s="72">
        <v>0.25</v>
      </c>
      <c r="G13" s="78">
        <v>0.15</v>
      </c>
      <c r="H13" s="75"/>
      <c r="I13" s="12">
        <v>5</v>
      </c>
      <c r="J13" s="12">
        <v>3.3</v>
      </c>
      <c r="K13" s="84"/>
      <c r="L13" s="19">
        <v>0.51300000000000001</v>
      </c>
      <c r="M13" s="18"/>
      <c r="N13" s="54">
        <f t="shared" si="0"/>
        <v>0</v>
      </c>
      <c r="O13" s="56">
        <v>7</v>
      </c>
      <c r="P13" s="104">
        <f t="shared" si="1"/>
        <v>7</v>
      </c>
    </row>
    <row r="14" spans="1:16" x14ac:dyDescent="0.3">
      <c r="A14" t="s">
        <v>11</v>
      </c>
      <c r="B14" s="9">
        <v>2.2999999999999998</v>
      </c>
      <c r="C14" s="4">
        <v>0.6</v>
      </c>
      <c r="D14" s="77">
        <v>0.33300000000000002</v>
      </c>
      <c r="E14" s="3"/>
      <c r="F14" s="72">
        <v>0.25</v>
      </c>
      <c r="G14" s="78">
        <v>0.111</v>
      </c>
      <c r="H14" s="75"/>
      <c r="I14" s="12">
        <v>5</v>
      </c>
      <c r="J14" s="12">
        <v>7</v>
      </c>
      <c r="K14" s="84">
        <v>1</v>
      </c>
      <c r="L14" s="19">
        <v>0.64100000000000001</v>
      </c>
      <c r="M14" s="83"/>
      <c r="N14" s="54">
        <f t="shared" si="0"/>
        <v>1</v>
      </c>
      <c r="O14" s="56">
        <v>3</v>
      </c>
      <c r="P14" s="104">
        <f t="shared" si="1"/>
        <v>4</v>
      </c>
    </row>
    <row r="15" spans="1:16" x14ac:dyDescent="0.3">
      <c r="A15" t="s">
        <v>12</v>
      </c>
      <c r="B15" s="9">
        <v>4.4000000000000004</v>
      </c>
      <c r="C15" s="4">
        <v>0.6</v>
      </c>
      <c r="D15" s="77">
        <v>0.35299999999999998</v>
      </c>
      <c r="E15" s="3"/>
      <c r="F15" s="72">
        <v>0.25</v>
      </c>
      <c r="G15" s="78">
        <v>5.8999999999999997E-2</v>
      </c>
      <c r="H15" s="75"/>
      <c r="I15" s="12">
        <v>5</v>
      </c>
      <c r="J15" s="12">
        <v>3.9</v>
      </c>
      <c r="K15" s="84"/>
      <c r="L15" s="19">
        <v>0.222</v>
      </c>
      <c r="M15" s="83"/>
      <c r="N15" s="54">
        <f t="shared" si="0"/>
        <v>0</v>
      </c>
      <c r="O15" s="56">
        <v>5</v>
      </c>
      <c r="P15" s="104">
        <f t="shared" si="1"/>
        <v>5</v>
      </c>
    </row>
    <row r="16" spans="1:16" x14ac:dyDescent="0.3">
      <c r="A16" t="s">
        <v>13</v>
      </c>
      <c r="B16" s="9">
        <v>5.2</v>
      </c>
      <c r="C16" s="4">
        <v>0.6</v>
      </c>
      <c r="D16" s="77">
        <v>0.28599999999999998</v>
      </c>
      <c r="E16" s="3"/>
      <c r="F16" s="72">
        <v>0.25</v>
      </c>
      <c r="G16" s="78">
        <v>0.33300000000000002</v>
      </c>
      <c r="H16" s="82">
        <v>1</v>
      </c>
      <c r="I16" s="12">
        <v>5</v>
      </c>
      <c r="J16" s="12">
        <v>2.7</v>
      </c>
      <c r="K16" s="84"/>
      <c r="L16" s="19">
        <v>0.40300000000000002</v>
      </c>
      <c r="M16" s="83"/>
      <c r="N16" s="54">
        <f t="shared" si="0"/>
        <v>1</v>
      </c>
      <c r="O16" s="56">
        <v>1</v>
      </c>
      <c r="P16" s="104">
        <f t="shared" si="1"/>
        <v>2</v>
      </c>
    </row>
    <row r="17" spans="1:16" x14ac:dyDescent="0.3">
      <c r="A17" t="s">
        <v>14</v>
      </c>
      <c r="B17" s="9">
        <v>6.6</v>
      </c>
      <c r="C17" s="4">
        <v>0.6</v>
      </c>
      <c r="D17" s="77">
        <v>0.33300000000000002</v>
      </c>
      <c r="E17" s="3"/>
      <c r="F17" s="72">
        <v>0.25</v>
      </c>
      <c r="G17" s="78">
        <v>0.28000000000000003</v>
      </c>
      <c r="H17" s="82">
        <v>1</v>
      </c>
      <c r="I17" s="12">
        <v>5</v>
      </c>
      <c r="J17" s="12">
        <v>4.3</v>
      </c>
      <c r="K17" s="13"/>
      <c r="L17" s="19">
        <v>0.61599999999999999</v>
      </c>
      <c r="M17" s="18"/>
      <c r="N17" s="54">
        <f t="shared" si="0"/>
        <v>1</v>
      </c>
      <c r="O17" s="56">
        <v>2</v>
      </c>
      <c r="P17" s="104">
        <f t="shared" si="1"/>
        <v>3</v>
      </c>
    </row>
    <row r="18" spans="1:16" x14ac:dyDescent="0.3">
      <c r="A18" t="s">
        <v>15</v>
      </c>
      <c r="B18" s="9">
        <v>4</v>
      </c>
      <c r="C18" s="4">
        <v>0.6</v>
      </c>
      <c r="D18" s="77">
        <v>0.5</v>
      </c>
      <c r="E18" s="3"/>
      <c r="F18" s="72">
        <v>0.25</v>
      </c>
      <c r="G18" s="78">
        <v>0.05</v>
      </c>
      <c r="H18" s="75"/>
      <c r="I18" s="12">
        <v>5</v>
      </c>
      <c r="J18" s="12">
        <v>4.3</v>
      </c>
      <c r="K18" s="13"/>
      <c r="L18" s="19">
        <v>0.66700000000000004</v>
      </c>
      <c r="M18" s="18"/>
      <c r="N18" s="54">
        <f t="shared" si="0"/>
        <v>0</v>
      </c>
      <c r="O18" s="56">
        <v>4</v>
      </c>
      <c r="P18" s="104">
        <f t="shared" si="1"/>
        <v>4</v>
      </c>
    </row>
    <row r="19" spans="1:16" x14ac:dyDescent="0.3">
      <c r="A19" t="s">
        <v>16</v>
      </c>
      <c r="B19" s="9">
        <v>2.8</v>
      </c>
      <c r="C19" s="4">
        <v>0.6</v>
      </c>
      <c r="D19" s="77">
        <v>0.33300000000000002</v>
      </c>
      <c r="E19" s="3"/>
      <c r="F19" s="72">
        <v>0.25</v>
      </c>
      <c r="G19" s="78">
        <v>9.0999999999999998E-2</v>
      </c>
      <c r="H19" s="75"/>
      <c r="I19" s="12">
        <v>5</v>
      </c>
      <c r="J19" s="12">
        <v>1.1000000000000001</v>
      </c>
      <c r="K19" s="13"/>
      <c r="L19" s="19">
        <v>1.304</v>
      </c>
      <c r="M19" s="83">
        <v>1</v>
      </c>
      <c r="N19" s="54">
        <f t="shared" si="0"/>
        <v>1</v>
      </c>
      <c r="O19" s="56">
        <v>2</v>
      </c>
      <c r="P19" s="104">
        <f t="shared" si="1"/>
        <v>3</v>
      </c>
    </row>
    <row r="20" spans="1:16" x14ac:dyDescent="0.3">
      <c r="A20" t="s">
        <v>17</v>
      </c>
      <c r="B20" s="9">
        <v>6</v>
      </c>
      <c r="C20" s="4">
        <v>0.6</v>
      </c>
      <c r="D20" s="77">
        <v>0.64500000000000002</v>
      </c>
      <c r="E20" s="81">
        <v>1</v>
      </c>
      <c r="F20" s="72">
        <v>0.25</v>
      </c>
      <c r="G20" s="78">
        <v>0.22700000000000001</v>
      </c>
      <c r="H20" s="75"/>
      <c r="I20" s="12">
        <v>5</v>
      </c>
      <c r="J20" s="12">
        <v>4.7</v>
      </c>
      <c r="K20" s="84"/>
      <c r="L20" s="19">
        <v>0.64300000000000002</v>
      </c>
      <c r="M20" s="18"/>
      <c r="N20" s="54">
        <f t="shared" si="0"/>
        <v>1</v>
      </c>
      <c r="O20" s="56">
        <v>2</v>
      </c>
      <c r="P20" s="104">
        <f t="shared" si="1"/>
        <v>3</v>
      </c>
    </row>
    <row r="21" spans="1:16" x14ac:dyDescent="0.3">
      <c r="A21" t="s">
        <v>18</v>
      </c>
      <c r="B21" s="9">
        <v>3.5</v>
      </c>
      <c r="C21" s="4">
        <v>0.6</v>
      </c>
      <c r="D21" s="77">
        <v>0.71399999999999997</v>
      </c>
      <c r="E21" s="81">
        <v>1</v>
      </c>
      <c r="F21" s="72">
        <v>0.25</v>
      </c>
      <c r="G21" s="78">
        <v>0.33300000000000002</v>
      </c>
      <c r="H21" s="82">
        <v>1</v>
      </c>
      <c r="I21" s="12">
        <v>5</v>
      </c>
      <c r="J21" s="12">
        <v>3.7</v>
      </c>
      <c r="K21" s="84"/>
      <c r="L21" s="19">
        <v>0.75</v>
      </c>
      <c r="M21" s="83"/>
      <c r="N21" s="54">
        <f t="shared" si="0"/>
        <v>2</v>
      </c>
      <c r="O21" s="56">
        <v>14</v>
      </c>
      <c r="P21" s="104">
        <f t="shared" si="1"/>
        <v>16</v>
      </c>
    </row>
    <row r="22" spans="1:16" x14ac:dyDescent="0.3">
      <c r="A22" t="s">
        <v>19</v>
      </c>
      <c r="B22" s="9">
        <v>4.8</v>
      </c>
      <c r="C22" s="4">
        <v>0.6</v>
      </c>
      <c r="D22" s="77">
        <v>0.39100000000000001</v>
      </c>
      <c r="E22" s="3"/>
      <c r="F22" s="72">
        <v>0.25</v>
      </c>
      <c r="G22" s="78">
        <v>0.111</v>
      </c>
      <c r="H22" s="75"/>
      <c r="I22" s="12">
        <v>5</v>
      </c>
      <c r="J22" s="12">
        <v>4.4000000000000004</v>
      </c>
      <c r="K22" s="13"/>
      <c r="L22" s="19">
        <v>1.1759999999999999</v>
      </c>
      <c r="M22" s="83">
        <v>1</v>
      </c>
      <c r="N22" s="54">
        <f t="shared" si="0"/>
        <v>1</v>
      </c>
      <c r="O22" s="56">
        <v>0</v>
      </c>
      <c r="P22" s="104">
        <f t="shared" si="1"/>
        <v>1</v>
      </c>
    </row>
    <row r="23" spans="1:16" x14ac:dyDescent="0.3">
      <c r="A23" t="s">
        <v>20</v>
      </c>
      <c r="B23" s="9">
        <v>11</v>
      </c>
      <c r="C23" s="4">
        <v>0.6</v>
      </c>
      <c r="D23" s="77">
        <v>0.436</v>
      </c>
      <c r="E23" s="3"/>
      <c r="F23" s="72">
        <v>0.25</v>
      </c>
      <c r="G23" s="78">
        <v>0.188</v>
      </c>
      <c r="H23" s="75"/>
      <c r="I23" s="12">
        <v>5</v>
      </c>
      <c r="J23" s="12">
        <v>4.5</v>
      </c>
      <c r="K23" s="13"/>
      <c r="L23" s="19">
        <v>0.47899999999999998</v>
      </c>
      <c r="M23" s="18"/>
      <c r="N23" s="54">
        <f t="shared" si="0"/>
        <v>0</v>
      </c>
      <c r="O23" s="56">
        <v>2</v>
      </c>
      <c r="P23" s="104">
        <f t="shared" si="1"/>
        <v>2</v>
      </c>
    </row>
    <row r="24" spans="1:16" x14ac:dyDescent="0.3">
      <c r="A24" t="s">
        <v>21</v>
      </c>
      <c r="B24" s="9">
        <v>3</v>
      </c>
      <c r="C24" s="4">
        <v>0.6</v>
      </c>
      <c r="D24" s="77">
        <v>0.66700000000000004</v>
      </c>
      <c r="E24" s="81">
        <v>1</v>
      </c>
      <c r="F24" s="72">
        <v>0.25</v>
      </c>
      <c r="G24" s="78">
        <v>0.35699999999999998</v>
      </c>
      <c r="H24" s="82">
        <v>1</v>
      </c>
      <c r="I24" s="12">
        <v>5</v>
      </c>
      <c r="J24" s="12">
        <v>7.7</v>
      </c>
      <c r="K24" s="84">
        <v>1</v>
      </c>
      <c r="L24" s="19">
        <v>1.702</v>
      </c>
      <c r="M24" s="83">
        <v>1</v>
      </c>
      <c r="N24" s="54">
        <f t="shared" si="0"/>
        <v>4</v>
      </c>
      <c r="O24" s="56">
        <v>5</v>
      </c>
      <c r="P24" s="104">
        <f t="shared" si="1"/>
        <v>9</v>
      </c>
    </row>
    <row r="25" spans="1:16" x14ac:dyDescent="0.3">
      <c r="A25" t="s">
        <v>22</v>
      </c>
      <c r="B25" s="9">
        <v>3</v>
      </c>
      <c r="C25" s="4">
        <v>0.6</v>
      </c>
      <c r="D25" s="77">
        <v>0.84599999999999997</v>
      </c>
      <c r="E25" s="81">
        <v>1</v>
      </c>
      <c r="F25" s="72">
        <v>0.25</v>
      </c>
      <c r="G25" s="78">
        <v>0.5</v>
      </c>
      <c r="H25" s="82">
        <v>1</v>
      </c>
      <c r="I25" s="12">
        <v>5</v>
      </c>
      <c r="J25" s="12">
        <v>4</v>
      </c>
      <c r="K25" s="84"/>
      <c r="L25" s="19">
        <v>2.25</v>
      </c>
      <c r="M25" s="83">
        <v>1</v>
      </c>
      <c r="N25" s="54">
        <f t="shared" si="0"/>
        <v>3</v>
      </c>
      <c r="O25" s="56">
        <v>9</v>
      </c>
      <c r="P25" s="104">
        <f t="shared" si="1"/>
        <v>12</v>
      </c>
    </row>
    <row r="26" spans="1:16" x14ac:dyDescent="0.3">
      <c r="A26" t="s">
        <v>23</v>
      </c>
      <c r="B26" s="9">
        <v>5.8</v>
      </c>
      <c r="C26" s="4">
        <v>0.6</v>
      </c>
      <c r="D26" s="77">
        <v>0.57699999999999996</v>
      </c>
      <c r="E26" s="81"/>
      <c r="F26" s="72">
        <v>0.25</v>
      </c>
      <c r="G26" s="78">
        <v>5.2999999999999999E-2</v>
      </c>
      <c r="H26" s="75"/>
      <c r="I26" s="12">
        <v>5</v>
      </c>
      <c r="J26" s="12">
        <v>2.1</v>
      </c>
      <c r="K26" s="13"/>
      <c r="L26" s="19">
        <v>0.61899999999999999</v>
      </c>
      <c r="M26" s="18"/>
      <c r="N26" s="54">
        <f t="shared" si="0"/>
        <v>0</v>
      </c>
      <c r="O26" s="56">
        <v>4</v>
      </c>
      <c r="P26" s="104">
        <f t="shared" si="1"/>
        <v>4</v>
      </c>
    </row>
    <row r="27" spans="1:16" x14ac:dyDescent="0.3">
      <c r="A27" t="s">
        <v>24</v>
      </c>
      <c r="B27" s="9">
        <v>2.9</v>
      </c>
      <c r="C27" s="4">
        <v>0.6</v>
      </c>
      <c r="D27" s="77">
        <v>0.57099999999999995</v>
      </c>
      <c r="E27" s="3"/>
      <c r="F27" s="72">
        <v>0.25</v>
      </c>
      <c r="G27" s="78">
        <v>0.28599999999999998</v>
      </c>
      <c r="H27" s="82">
        <v>1</v>
      </c>
      <c r="I27" s="12">
        <v>5</v>
      </c>
      <c r="J27" s="12">
        <v>9.3000000000000007</v>
      </c>
      <c r="K27" s="84">
        <v>1</v>
      </c>
      <c r="L27" s="19">
        <v>1.034</v>
      </c>
      <c r="M27" s="83">
        <v>1</v>
      </c>
      <c r="N27" s="54">
        <f t="shared" si="0"/>
        <v>3</v>
      </c>
      <c r="O27" s="56">
        <v>3</v>
      </c>
      <c r="P27" s="104">
        <f t="shared" si="1"/>
        <v>6</v>
      </c>
    </row>
    <row r="28" spans="1:16" x14ac:dyDescent="0.3">
      <c r="A28" t="s">
        <v>25</v>
      </c>
      <c r="B28" s="9">
        <v>3</v>
      </c>
      <c r="C28" s="4">
        <v>0.6</v>
      </c>
      <c r="D28" s="77">
        <v>8.3000000000000004E-2</v>
      </c>
      <c r="E28" s="3"/>
      <c r="F28" s="72">
        <v>0.25</v>
      </c>
      <c r="G28" s="78">
        <v>0.222</v>
      </c>
      <c r="H28" s="75"/>
      <c r="I28" s="12">
        <v>5</v>
      </c>
      <c r="J28" s="12">
        <v>3.7</v>
      </c>
      <c r="K28" s="13"/>
      <c r="L28" s="19">
        <v>1.1539999999999999</v>
      </c>
      <c r="M28" s="83">
        <v>1</v>
      </c>
      <c r="N28" s="54">
        <f t="shared" si="0"/>
        <v>1</v>
      </c>
      <c r="O28" s="56">
        <v>2</v>
      </c>
      <c r="P28" s="104">
        <f t="shared" si="1"/>
        <v>3</v>
      </c>
    </row>
    <row r="29" spans="1:16" x14ac:dyDescent="0.3">
      <c r="A29" t="s">
        <v>30</v>
      </c>
      <c r="B29" s="9">
        <v>4</v>
      </c>
      <c r="C29" s="4">
        <v>0.6</v>
      </c>
      <c r="D29" s="77">
        <v>0.36399999999999999</v>
      </c>
      <c r="E29" s="3"/>
      <c r="F29" s="72">
        <v>0.25</v>
      </c>
      <c r="G29" s="78">
        <v>0.36399999999999999</v>
      </c>
      <c r="H29" s="82">
        <v>1</v>
      </c>
      <c r="I29" s="12">
        <v>5</v>
      </c>
      <c r="J29" s="12">
        <v>5.8</v>
      </c>
      <c r="K29" s="84">
        <v>1</v>
      </c>
      <c r="L29" s="19">
        <v>0.94599999999999995</v>
      </c>
      <c r="M29" s="18"/>
      <c r="N29" s="54">
        <f t="shared" si="0"/>
        <v>2</v>
      </c>
      <c r="O29" s="56">
        <v>8</v>
      </c>
      <c r="P29" s="104">
        <f t="shared" si="1"/>
        <v>10</v>
      </c>
    </row>
    <row r="30" spans="1:16" x14ac:dyDescent="0.3">
      <c r="A30" t="s">
        <v>26</v>
      </c>
      <c r="B30" s="9">
        <v>5.6</v>
      </c>
      <c r="C30" s="4">
        <v>0.6</v>
      </c>
      <c r="D30" s="77">
        <v>0.5</v>
      </c>
      <c r="E30" s="3"/>
      <c r="F30" s="72">
        <v>0.25</v>
      </c>
      <c r="G30" s="78">
        <v>0.158</v>
      </c>
      <c r="H30" s="75"/>
      <c r="I30" s="12">
        <v>5</v>
      </c>
      <c r="J30" s="12">
        <v>4.8</v>
      </c>
      <c r="K30" s="13"/>
      <c r="L30" s="19">
        <v>0.52100000000000002</v>
      </c>
      <c r="M30" s="18"/>
      <c r="N30" s="54">
        <f t="shared" si="0"/>
        <v>0</v>
      </c>
      <c r="O30" s="56">
        <v>6</v>
      </c>
      <c r="P30" s="104">
        <f t="shared" si="1"/>
        <v>6</v>
      </c>
    </row>
    <row r="31" spans="1:16" x14ac:dyDescent="0.3">
      <c r="A31" t="s">
        <v>27</v>
      </c>
      <c r="B31" s="9">
        <v>6</v>
      </c>
      <c r="C31" s="4">
        <v>0.6</v>
      </c>
      <c r="D31" s="77">
        <v>0.60899999999999999</v>
      </c>
      <c r="E31" s="81">
        <v>1</v>
      </c>
      <c r="F31" s="72">
        <v>0.25</v>
      </c>
      <c r="G31" s="78">
        <v>0.161</v>
      </c>
      <c r="H31" s="82"/>
      <c r="I31" s="12">
        <v>5</v>
      </c>
      <c r="J31" s="12">
        <v>3.3</v>
      </c>
      <c r="K31" s="13"/>
      <c r="L31" s="19">
        <v>1.1319999999999999</v>
      </c>
      <c r="M31" s="83">
        <v>1</v>
      </c>
      <c r="N31" s="54">
        <f t="shared" si="0"/>
        <v>2</v>
      </c>
      <c r="O31" s="56">
        <v>1</v>
      </c>
      <c r="P31" s="104">
        <f t="shared" si="1"/>
        <v>3</v>
      </c>
    </row>
    <row r="32" spans="1:16" x14ac:dyDescent="0.3">
      <c r="A32" t="s">
        <v>28</v>
      </c>
      <c r="B32" s="9">
        <v>1.7</v>
      </c>
      <c r="C32" s="4">
        <v>0.6</v>
      </c>
      <c r="D32" s="77">
        <v>0.5</v>
      </c>
      <c r="E32" s="3"/>
      <c r="F32" s="72">
        <v>0.25</v>
      </c>
      <c r="G32" s="78">
        <v>7.6999999999999999E-2</v>
      </c>
      <c r="H32" s="82"/>
      <c r="I32" s="12">
        <v>5</v>
      </c>
      <c r="J32" s="12">
        <v>1.8</v>
      </c>
      <c r="K32" s="13"/>
      <c r="L32" s="19">
        <v>0.6</v>
      </c>
      <c r="M32" s="83"/>
      <c r="N32" s="54">
        <f>E32+H32+K32+M32</f>
        <v>0</v>
      </c>
      <c r="O32" s="56">
        <v>2</v>
      </c>
      <c r="P32" s="104">
        <f t="shared" si="1"/>
        <v>2</v>
      </c>
    </row>
    <row r="33" spans="1:14" ht="15" thickBot="1" x14ac:dyDescent="0.35">
      <c r="A33" t="s">
        <v>33</v>
      </c>
      <c r="B33" s="9">
        <f>SUM(B4:B32)</f>
        <v>124.60000000000001</v>
      </c>
      <c r="C33" s="22"/>
      <c r="D33" s="20"/>
      <c r="E33" s="20"/>
      <c r="F33" s="10"/>
      <c r="G33" s="10"/>
      <c r="H33" s="10"/>
      <c r="I33" s="20"/>
      <c r="J33" s="21"/>
      <c r="K33" s="21"/>
      <c r="L33" s="21"/>
      <c r="M33" s="21"/>
      <c r="N33" s="21"/>
    </row>
    <row r="34" spans="1:14" ht="15" thickTop="1" x14ac:dyDescent="0.3">
      <c r="F34" s="1"/>
      <c r="G34" s="1"/>
      <c r="H34" s="1"/>
    </row>
  </sheetData>
  <mergeCells count="5">
    <mergeCell ref="C2:E2"/>
    <mergeCell ref="F2:H2"/>
    <mergeCell ref="I2:K2"/>
    <mergeCell ref="L2:M2"/>
    <mergeCell ref="C1:P1"/>
  </mergeCells>
  <pageMargins left="0.25" right="0.25" top="0.75" bottom="0.75" header="0.3" footer="0.3"/>
  <pageSetup paperSize="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A415DA-6522-4F66-A16B-712B56FCA513}">
  <sheetPr codeName="Feuil6">
    <pageSetUpPr fitToPage="1"/>
  </sheetPr>
  <dimension ref="A1:W35"/>
  <sheetViews>
    <sheetView zoomScale="70" zoomScaleNormal="70" workbookViewId="0">
      <pane xSplit="1" topLeftCell="B1" activePane="topRight" state="frozen"/>
      <selection activeCell="A2" sqref="A2"/>
      <selection pane="topRight" activeCell="B5" sqref="B5:B33"/>
    </sheetView>
  </sheetViews>
  <sheetFormatPr baseColWidth="10" defaultRowHeight="14.4" x14ac:dyDescent="0.3"/>
  <cols>
    <col min="1" max="1" width="14.88671875" customWidth="1"/>
    <col min="2" max="2" width="15.21875" customWidth="1"/>
    <col min="3" max="3" width="12.109375" customWidth="1"/>
    <col min="4" max="4" width="11.33203125" customWidth="1"/>
    <col min="5" max="5" width="11.21875" customWidth="1"/>
    <col min="6" max="6" width="13" customWidth="1"/>
    <col min="7" max="7" width="12.109375" customWidth="1"/>
    <col min="8" max="8" width="12.44140625" customWidth="1"/>
    <col min="9" max="10" width="12.21875" customWidth="1"/>
    <col min="11" max="11" width="12.109375" customWidth="1"/>
    <col min="12" max="12" width="12.21875" customWidth="1"/>
    <col min="13" max="13" width="13.33203125" customWidth="1"/>
    <col min="14" max="21" width="12.21875" customWidth="1"/>
    <col min="22" max="22" width="5.6640625" style="21" customWidth="1"/>
  </cols>
  <sheetData>
    <row r="1" spans="1:23" ht="47.4" customHeight="1" x14ac:dyDescent="0.3">
      <c r="C1" s="154" t="s">
        <v>92</v>
      </c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5"/>
      <c r="P1" s="155"/>
      <c r="Q1" s="155"/>
      <c r="R1" s="155"/>
      <c r="S1" s="155"/>
      <c r="T1" s="155"/>
      <c r="U1" s="30"/>
      <c r="V1" s="23"/>
    </row>
    <row r="2" spans="1:23" x14ac:dyDescent="0.3">
      <c r="B2" s="156" t="s">
        <v>29</v>
      </c>
      <c r="C2" s="171" t="s">
        <v>0</v>
      </c>
      <c r="D2" s="172"/>
      <c r="E2" s="172"/>
      <c r="F2" s="173" t="s">
        <v>62</v>
      </c>
      <c r="G2" s="174"/>
      <c r="H2" s="175"/>
      <c r="I2" s="176" t="s">
        <v>36</v>
      </c>
      <c r="J2" s="177"/>
      <c r="K2" s="177"/>
      <c r="L2" s="178" t="s">
        <v>37</v>
      </c>
      <c r="M2" s="178"/>
      <c r="N2" s="157" t="s">
        <v>47</v>
      </c>
      <c r="O2" s="158"/>
      <c r="P2" s="158"/>
      <c r="Q2" s="158"/>
      <c r="R2" s="159" t="s">
        <v>50</v>
      </c>
      <c r="S2" s="159"/>
      <c r="T2" s="159"/>
      <c r="U2" s="159"/>
      <c r="V2" s="24"/>
    </row>
    <row r="3" spans="1:23" x14ac:dyDescent="0.3">
      <c r="B3" s="156"/>
      <c r="C3" s="166" t="s">
        <v>51</v>
      </c>
      <c r="D3" s="166"/>
      <c r="E3" s="167"/>
      <c r="F3" s="15"/>
      <c r="G3" s="16" t="s">
        <v>51</v>
      </c>
      <c r="H3" s="14"/>
      <c r="I3" s="151" t="s">
        <v>51</v>
      </c>
      <c r="J3" s="152"/>
      <c r="K3" s="170"/>
      <c r="L3" s="168" t="s">
        <v>51</v>
      </c>
      <c r="M3" s="169"/>
      <c r="N3" s="160" t="s">
        <v>52</v>
      </c>
      <c r="O3" s="161"/>
      <c r="P3" s="161"/>
      <c r="Q3" s="162"/>
      <c r="R3" s="163" t="s">
        <v>52</v>
      </c>
      <c r="S3" s="164"/>
      <c r="T3" s="164"/>
      <c r="U3" s="165"/>
      <c r="V3" s="24"/>
    </row>
    <row r="4" spans="1:23" ht="72" x14ac:dyDescent="0.3">
      <c r="B4" s="8" t="s">
        <v>32</v>
      </c>
      <c r="C4" s="2" t="s">
        <v>31</v>
      </c>
      <c r="D4" s="2" t="s">
        <v>35</v>
      </c>
      <c r="E4" s="29" t="s">
        <v>67</v>
      </c>
      <c r="F4" s="5" t="s">
        <v>31</v>
      </c>
      <c r="G4" s="5" t="s">
        <v>35</v>
      </c>
      <c r="H4" s="28" t="s">
        <v>68</v>
      </c>
      <c r="I4" s="11" t="s">
        <v>34</v>
      </c>
      <c r="J4" s="11" t="s">
        <v>35</v>
      </c>
      <c r="K4" s="26" t="s">
        <v>69</v>
      </c>
      <c r="L4" s="17" t="s">
        <v>54</v>
      </c>
      <c r="M4" s="27" t="s">
        <v>70</v>
      </c>
      <c r="N4" s="40" t="s">
        <v>44</v>
      </c>
      <c r="O4" s="40" t="s">
        <v>45</v>
      </c>
      <c r="P4" s="40" t="s">
        <v>46</v>
      </c>
      <c r="Q4" s="40" t="s">
        <v>55</v>
      </c>
      <c r="R4" s="45" t="s">
        <v>44</v>
      </c>
      <c r="S4" s="45" t="s">
        <v>45</v>
      </c>
      <c r="T4" s="45" t="s">
        <v>46</v>
      </c>
      <c r="U4" s="45" t="s">
        <v>56</v>
      </c>
      <c r="V4" s="25"/>
    </row>
    <row r="5" spans="1:23" x14ac:dyDescent="0.3">
      <c r="A5" t="s">
        <v>1</v>
      </c>
      <c r="B5" s="9">
        <v>3.2</v>
      </c>
      <c r="C5" s="4">
        <v>0.6</v>
      </c>
      <c r="D5" s="77">
        <v>0.35299999999999998</v>
      </c>
      <c r="E5" s="48"/>
      <c r="F5" s="72">
        <v>0.25</v>
      </c>
      <c r="G5" s="78">
        <v>0</v>
      </c>
      <c r="H5" s="82"/>
      <c r="I5" s="12">
        <v>5</v>
      </c>
      <c r="J5" s="12">
        <v>5.9</v>
      </c>
      <c r="K5" s="84">
        <v>1</v>
      </c>
      <c r="L5" s="92">
        <v>1.1859999999999999</v>
      </c>
      <c r="M5" s="83">
        <v>1</v>
      </c>
      <c r="N5" s="41">
        <f>B5/2</f>
        <v>1.6</v>
      </c>
      <c r="O5" s="41"/>
      <c r="P5" s="128"/>
      <c r="Q5" s="100">
        <f>O5/N5</f>
        <v>0</v>
      </c>
      <c r="R5" s="46">
        <f>B5/2</f>
        <v>1.6</v>
      </c>
      <c r="S5" s="46">
        <v>0</v>
      </c>
      <c r="T5" s="96"/>
      <c r="U5" s="52">
        <f>S5/R5</f>
        <v>0</v>
      </c>
    </row>
    <row r="6" spans="1:23" x14ac:dyDescent="0.3">
      <c r="A6" t="s">
        <v>2</v>
      </c>
      <c r="B6" s="9">
        <v>4</v>
      </c>
      <c r="C6" s="4">
        <v>0.6</v>
      </c>
      <c r="D6" s="77">
        <v>0.14299999999999999</v>
      </c>
      <c r="E6" s="48"/>
      <c r="F6" s="72">
        <v>0.25</v>
      </c>
      <c r="G6" s="78">
        <v>6.3E-2</v>
      </c>
      <c r="H6" s="82"/>
      <c r="I6" s="12">
        <v>5</v>
      </c>
      <c r="J6" s="12">
        <v>1.8</v>
      </c>
      <c r="K6" s="114"/>
      <c r="L6" s="92">
        <v>1.296</v>
      </c>
      <c r="M6" s="83">
        <v>1</v>
      </c>
      <c r="N6" s="41">
        <f t="shared" ref="N6:N33" si="0">B6/2</f>
        <v>2</v>
      </c>
      <c r="O6" s="41"/>
      <c r="P6" s="128"/>
      <c r="Q6" s="100">
        <f t="shared" ref="Q6:Q33" si="1">O6/N6</f>
        <v>0</v>
      </c>
      <c r="R6" s="46">
        <f t="shared" ref="R6:R33" si="2">B6/2</f>
        <v>2</v>
      </c>
      <c r="S6" s="46">
        <v>2</v>
      </c>
      <c r="T6" s="96">
        <v>2</v>
      </c>
      <c r="U6" s="107">
        <f t="shared" ref="U6:U33" si="3">S6/R6</f>
        <v>1</v>
      </c>
    </row>
    <row r="7" spans="1:23" x14ac:dyDescent="0.3">
      <c r="A7" t="s">
        <v>3</v>
      </c>
      <c r="B7" s="9">
        <v>5.2</v>
      </c>
      <c r="C7" s="4">
        <v>0.6</v>
      </c>
      <c r="D7" s="77">
        <v>9.0999999999999998E-2</v>
      </c>
      <c r="E7" s="48"/>
      <c r="F7" s="72">
        <v>0.25</v>
      </c>
      <c r="G7" s="78">
        <v>0.26100000000000001</v>
      </c>
      <c r="H7" s="82">
        <v>1</v>
      </c>
      <c r="I7" s="12">
        <v>5</v>
      </c>
      <c r="J7" s="12">
        <v>3.5</v>
      </c>
      <c r="K7" s="114"/>
      <c r="L7" s="92">
        <v>0.25</v>
      </c>
      <c r="M7" s="50"/>
      <c r="N7" s="41">
        <f t="shared" si="0"/>
        <v>2.6</v>
      </c>
      <c r="O7" s="41"/>
      <c r="P7" s="128"/>
      <c r="Q7" s="100">
        <f t="shared" si="1"/>
        <v>0</v>
      </c>
      <c r="R7" s="46">
        <f t="shared" si="2"/>
        <v>2.6</v>
      </c>
      <c r="S7" s="46">
        <v>1</v>
      </c>
      <c r="T7" s="129"/>
      <c r="U7" s="107">
        <f t="shared" si="3"/>
        <v>0.38461538461538458</v>
      </c>
    </row>
    <row r="8" spans="1:23" x14ac:dyDescent="0.3">
      <c r="A8" t="s">
        <v>4</v>
      </c>
      <c r="B8" s="9">
        <v>3.7</v>
      </c>
      <c r="C8" s="4">
        <v>0.6</v>
      </c>
      <c r="D8" s="77">
        <v>0.57099999999999995</v>
      </c>
      <c r="E8" s="122"/>
      <c r="F8" s="72">
        <v>0.25</v>
      </c>
      <c r="G8" s="78">
        <v>0.2</v>
      </c>
      <c r="H8" s="121"/>
      <c r="I8" s="12">
        <v>5</v>
      </c>
      <c r="J8" s="12">
        <v>2.2000000000000002</v>
      </c>
      <c r="K8" s="114"/>
      <c r="L8" s="92">
        <v>1.042</v>
      </c>
      <c r="M8" s="83">
        <v>1</v>
      </c>
      <c r="N8" s="41">
        <f t="shared" si="0"/>
        <v>1.85</v>
      </c>
      <c r="O8" s="41"/>
      <c r="P8" s="128"/>
      <c r="Q8" s="100">
        <f t="shared" si="1"/>
        <v>0</v>
      </c>
      <c r="R8" s="46">
        <f t="shared" si="2"/>
        <v>1.85</v>
      </c>
      <c r="S8" s="46">
        <v>1</v>
      </c>
      <c r="T8" s="129"/>
      <c r="U8" s="107">
        <f t="shared" si="3"/>
        <v>0.54054054054054046</v>
      </c>
    </row>
    <row r="9" spans="1:23" x14ac:dyDescent="0.3">
      <c r="A9" t="s">
        <v>5</v>
      </c>
      <c r="B9" s="9">
        <v>5</v>
      </c>
      <c r="C9" s="4">
        <v>0.6</v>
      </c>
      <c r="D9" s="77">
        <v>0.35</v>
      </c>
      <c r="E9" s="122"/>
      <c r="F9" s="72">
        <v>0.25</v>
      </c>
      <c r="G9" s="78">
        <v>9.7000000000000003E-2</v>
      </c>
      <c r="H9" s="121"/>
      <c r="I9" s="12">
        <v>5</v>
      </c>
      <c r="J9" s="12">
        <v>5.2</v>
      </c>
      <c r="K9" s="84">
        <v>1</v>
      </c>
      <c r="L9" s="92">
        <v>0.40400000000000003</v>
      </c>
      <c r="M9" s="50"/>
      <c r="N9" s="41">
        <f t="shared" si="0"/>
        <v>2.5</v>
      </c>
      <c r="O9" s="41">
        <v>4</v>
      </c>
      <c r="P9" s="101">
        <v>2</v>
      </c>
      <c r="Q9" s="100">
        <f t="shared" si="1"/>
        <v>1.6</v>
      </c>
      <c r="R9" s="46">
        <f t="shared" si="2"/>
        <v>2.5</v>
      </c>
      <c r="S9" s="46">
        <v>2</v>
      </c>
      <c r="T9" s="129"/>
      <c r="U9" s="107">
        <f t="shared" si="3"/>
        <v>0.8</v>
      </c>
    </row>
    <row r="10" spans="1:23" x14ac:dyDescent="0.3">
      <c r="A10" t="s">
        <v>6</v>
      </c>
      <c r="B10" s="9">
        <v>3.8</v>
      </c>
      <c r="C10" s="4">
        <v>0.6</v>
      </c>
      <c r="D10" s="77">
        <v>0.154</v>
      </c>
      <c r="E10" s="122"/>
      <c r="F10" s="72">
        <v>0.25</v>
      </c>
      <c r="G10" s="78">
        <v>5.6000000000000001E-2</v>
      </c>
      <c r="H10" s="121"/>
      <c r="I10" s="12">
        <v>5</v>
      </c>
      <c r="J10" s="12">
        <v>3.9</v>
      </c>
      <c r="K10" s="114"/>
      <c r="L10" s="92">
        <v>0.30599999999999999</v>
      </c>
      <c r="M10" s="50"/>
      <c r="N10" s="41">
        <f t="shared" si="0"/>
        <v>1.9</v>
      </c>
      <c r="O10" s="41">
        <v>1</v>
      </c>
      <c r="P10" s="128"/>
      <c r="Q10" s="100">
        <f t="shared" si="1"/>
        <v>0.52631578947368418</v>
      </c>
      <c r="R10" s="46">
        <f t="shared" si="2"/>
        <v>1.9</v>
      </c>
      <c r="S10" s="46">
        <v>0</v>
      </c>
      <c r="T10" s="129"/>
      <c r="U10" s="107">
        <f t="shared" si="3"/>
        <v>0</v>
      </c>
    </row>
    <row r="11" spans="1:23" x14ac:dyDescent="0.3">
      <c r="A11" t="s">
        <v>7</v>
      </c>
      <c r="B11" s="9">
        <v>4</v>
      </c>
      <c r="C11" s="4">
        <v>0.6</v>
      </c>
      <c r="D11" s="77">
        <v>0.375</v>
      </c>
      <c r="E11" s="122"/>
      <c r="F11" s="72">
        <v>0.25</v>
      </c>
      <c r="G11" s="78">
        <v>5.8999999999999997E-2</v>
      </c>
      <c r="H11" s="121"/>
      <c r="I11" s="12">
        <v>5</v>
      </c>
      <c r="J11" s="12">
        <v>2</v>
      </c>
      <c r="K11" s="114"/>
      <c r="L11" s="92">
        <v>0.57099999999999995</v>
      </c>
      <c r="M11" s="126"/>
      <c r="N11" s="41">
        <f t="shared" si="0"/>
        <v>2</v>
      </c>
      <c r="O11" s="41"/>
      <c r="P11" s="128"/>
      <c r="Q11" s="100">
        <f t="shared" si="1"/>
        <v>0</v>
      </c>
      <c r="R11" s="46">
        <f t="shared" si="2"/>
        <v>2</v>
      </c>
      <c r="S11" s="46">
        <v>3</v>
      </c>
      <c r="T11" s="96">
        <v>2</v>
      </c>
      <c r="U11" s="107">
        <f t="shared" si="3"/>
        <v>1.5</v>
      </c>
    </row>
    <row r="12" spans="1:23" x14ac:dyDescent="0.3">
      <c r="A12" t="s">
        <v>8</v>
      </c>
      <c r="B12" s="9">
        <v>3</v>
      </c>
      <c r="C12" s="4">
        <v>0.6</v>
      </c>
      <c r="D12" s="77">
        <v>0.56299999999999994</v>
      </c>
      <c r="E12" s="122"/>
      <c r="F12" s="72">
        <v>0.25</v>
      </c>
      <c r="G12" s="78">
        <v>0.2</v>
      </c>
      <c r="H12" s="121"/>
      <c r="I12" s="12">
        <v>5</v>
      </c>
      <c r="J12" s="12">
        <v>7</v>
      </c>
      <c r="K12" s="84">
        <v>1</v>
      </c>
      <c r="L12" s="92">
        <v>0.46899999999999997</v>
      </c>
      <c r="M12" s="126"/>
      <c r="N12" s="41">
        <f t="shared" si="0"/>
        <v>1.5</v>
      </c>
      <c r="O12" s="41"/>
      <c r="P12" s="128"/>
      <c r="Q12" s="100">
        <f t="shared" si="1"/>
        <v>0</v>
      </c>
      <c r="R12" s="46">
        <f t="shared" si="2"/>
        <v>1.5</v>
      </c>
      <c r="S12" s="46">
        <v>1</v>
      </c>
      <c r="T12" s="129"/>
      <c r="U12" s="107">
        <f t="shared" si="3"/>
        <v>0.66666666666666663</v>
      </c>
    </row>
    <row r="13" spans="1:23" x14ac:dyDescent="0.3">
      <c r="A13" t="s">
        <v>9</v>
      </c>
      <c r="B13" s="9">
        <v>4</v>
      </c>
      <c r="C13" s="4">
        <v>0.6</v>
      </c>
      <c r="D13" s="77">
        <v>0.5</v>
      </c>
      <c r="E13" s="122"/>
      <c r="F13" s="72">
        <v>0.25</v>
      </c>
      <c r="G13" s="78">
        <v>0</v>
      </c>
      <c r="H13" s="121"/>
      <c r="I13" s="12">
        <v>5</v>
      </c>
      <c r="J13" s="12">
        <v>2.2999999999999998</v>
      </c>
      <c r="K13" s="114"/>
      <c r="L13" s="92">
        <v>1.333</v>
      </c>
      <c r="M13" s="83">
        <v>1</v>
      </c>
      <c r="N13" s="41">
        <f t="shared" si="0"/>
        <v>2</v>
      </c>
      <c r="O13" s="41"/>
      <c r="P13" s="128"/>
      <c r="Q13" s="100">
        <f t="shared" si="1"/>
        <v>0</v>
      </c>
      <c r="R13" s="46">
        <f t="shared" si="2"/>
        <v>2</v>
      </c>
      <c r="S13" s="46">
        <v>1</v>
      </c>
      <c r="T13" s="129"/>
      <c r="U13" s="107">
        <f t="shared" si="3"/>
        <v>0.5</v>
      </c>
    </row>
    <row r="14" spans="1:23" x14ac:dyDescent="0.3">
      <c r="A14" t="s">
        <v>10</v>
      </c>
      <c r="B14" s="9">
        <v>3.1</v>
      </c>
      <c r="C14" s="4">
        <v>0.6</v>
      </c>
      <c r="D14" s="77">
        <v>0.4</v>
      </c>
      <c r="E14" s="122"/>
      <c r="F14" s="72">
        <v>0.25</v>
      </c>
      <c r="G14" s="78">
        <v>0.15</v>
      </c>
      <c r="H14" s="121"/>
      <c r="I14" s="12">
        <v>5</v>
      </c>
      <c r="J14" s="12">
        <v>2</v>
      </c>
      <c r="K14" s="114"/>
      <c r="L14" s="92">
        <v>0.25600000000000001</v>
      </c>
      <c r="M14" s="126"/>
      <c r="N14" s="41">
        <f t="shared" si="0"/>
        <v>1.55</v>
      </c>
      <c r="O14" s="41"/>
      <c r="P14" s="128"/>
      <c r="Q14" s="100">
        <f t="shared" si="1"/>
        <v>0</v>
      </c>
      <c r="R14" s="46">
        <f t="shared" si="2"/>
        <v>1.55</v>
      </c>
      <c r="S14" s="46">
        <v>1</v>
      </c>
      <c r="T14" s="129"/>
      <c r="U14" s="107">
        <f t="shared" si="3"/>
        <v>0.64516129032258063</v>
      </c>
    </row>
    <row r="15" spans="1:23" x14ac:dyDescent="0.3">
      <c r="A15" t="s">
        <v>11</v>
      </c>
      <c r="B15" s="9">
        <v>2.2999999999999998</v>
      </c>
      <c r="C15" s="4">
        <v>0.6</v>
      </c>
      <c r="D15" s="77">
        <v>0</v>
      </c>
      <c r="E15" s="122"/>
      <c r="F15" s="72">
        <v>0.25</v>
      </c>
      <c r="G15" s="78">
        <v>0.23100000000000001</v>
      </c>
      <c r="H15" s="121"/>
      <c r="I15" s="12">
        <v>5</v>
      </c>
      <c r="J15" s="12">
        <v>2.2000000000000002</v>
      </c>
      <c r="K15" s="114"/>
      <c r="L15" s="92">
        <v>0.128</v>
      </c>
      <c r="M15" s="126"/>
      <c r="N15" s="41">
        <f t="shared" si="0"/>
        <v>1.1499999999999999</v>
      </c>
      <c r="O15" s="41"/>
      <c r="P15" s="128"/>
      <c r="Q15" s="100">
        <f t="shared" si="1"/>
        <v>0</v>
      </c>
      <c r="R15" s="46">
        <f t="shared" si="2"/>
        <v>1.1499999999999999</v>
      </c>
      <c r="S15" s="46">
        <v>0</v>
      </c>
      <c r="T15" s="129"/>
      <c r="U15" s="107">
        <f t="shared" si="3"/>
        <v>0</v>
      </c>
    </row>
    <row r="16" spans="1:23" x14ac:dyDescent="0.3">
      <c r="A16" t="s">
        <v>12</v>
      </c>
      <c r="B16" s="9">
        <v>4.4000000000000004</v>
      </c>
      <c r="C16" s="4">
        <v>0.6</v>
      </c>
      <c r="D16" s="77">
        <v>0.35299999999999998</v>
      </c>
      <c r="E16" s="122"/>
      <c r="F16" s="72">
        <v>0.25</v>
      </c>
      <c r="G16" s="78">
        <v>0.05</v>
      </c>
      <c r="H16" s="121"/>
      <c r="I16" s="12">
        <v>5</v>
      </c>
      <c r="J16" s="12">
        <v>3.6</v>
      </c>
      <c r="K16" s="114"/>
      <c r="L16" s="92">
        <v>0.66700000000000004</v>
      </c>
      <c r="M16" s="126"/>
      <c r="N16" s="41">
        <f t="shared" si="0"/>
        <v>2.2000000000000002</v>
      </c>
      <c r="O16" s="41"/>
      <c r="P16" s="128"/>
      <c r="Q16" s="100">
        <f t="shared" si="1"/>
        <v>0</v>
      </c>
      <c r="R16" s="46">
        <f t="shared" si="2"/>
        <v>2.2000000000000002</v>
      </c>
      <c r="S16" s="46">
        <v>0</v>
      </c>
      <c r="T16" s="129"/>
      <c r="U16" s="107">
        <f t="shared" si="3"/>
        <v>0</v>
      </c>
    </row>
    <row r="17" spans="1:21" x14ac:dyDescent="0.3">
      <c r="A17" t="s">
        <v>13</v>
      </c>
      <c r="B17" s="9">
        <v>5.2</v>
      </c>
      <c r="C17" s="4">
        <v>0.6</v>
      </c>
      <c r="D17" s="77">
        <v>0.1</v>
      </c>
      <c r="E17" s="122"/>
      <c r="F17" s="72">
        <v>0.25</v>
      </c>
      <c r="G17" s="78">
        <v>0.33300000000000002</v>
      </c>
      <c r="H17" s="82">
        <v>1</v>
      </c>
      <c r="I17" s="12">
        <v>5</v>
      </c>
      <c r="J17" s="12">
        <v>1.5</v>
      </c>
      <c r="K17" s="114"/>
      <c r="L17" s="92">
        <v>0.40300000000000002</v>
      </c>
      <c r="M17" s="126"/>
      <c r="N17" s="41">
        <f t="shared" si="0"/>
        <v>2.6</v>
      </c>
      <c r="O17" s="41"/>
      <c r="P17" s="128"/>
      <c r="Q17" s="100">
        <f t="shared" si="1"/>
        <v>0</v>
      </c>
      <c r="R17" s="46">
        <f t="shared" si="2"/>
        <v>2.6</v>
      </c>
      <c r="S17" s="46">
        <v>1</v>
      </c>
      <c r="T17" s="129"/>
      <c r="U17" s="107">
        <f t="shared" si="3"/>
        <v>0.38461538461538458</v>
      </c>
    </row>
    <row r="18" spans="1:21" x14ac:dyDescent="0.3">
      <c r="A18" t="s">
        <v>14</v>
      </c>
      <c r="B18" s="9">
        <v>6.6</v>
      </c>
      <c r="C18" s="4">
        <v>0.6</v>
      </c>
      <c r="D18" s="77">
        <v>0.53800000000000003</v>
      </c>
      <c r="E18" s="122"/>
      <c r="F18" s="72">
        <v>0.25</v>
      </c>
      <c r="G18" s="78">
        <v>0.17499999999999999</v>
      </c>
      <c r="H18" s="121"/>
      <c r="I18" s="12">
        <v>5</v>
      </c>
      <c r="J18" s="12">
        <v>3.9</v>
      </c>
      <c r="K18" s="114"/>
      <c r="L18" s="92">
        <v>0.753</v>
      </c>
      <c r="M18" s="126"/>
      <c r="N18" s="41">
        <f t="shared" si="0"/>
        <v>3.3</v>
      </c>
      <c r="O18" s="41">
        <v>3</v>
      </c>
      <c r="P18" s="128"/>
      <c r="Q18" s="100">
        <f t="shared" si="1"/>
        <v>0.90909090909090917</v>
      </c>
      <c r="R18" s="46">
        <f t="shared" si="2"/>
        <v>3.3</v>
      </c>
      <c r="S18" s="46">
        <v>3</v>
      </c>
      <c r="T18" s="129"/>
      <c r="U18" s="107">
        <f t="shared" si="3"/>
        <v>0.90909090909090917</v>
      </c>
    </row>
    <row r="19" spans="1:21" x14ac:dyDescent="0.3">
      <c r="A19" t="s">
        <v>15</v>
      </c>
      <c r="B19" s="9">
        <v>4</v>
      </c>
      <c r="C19" s="4">
        <v>0.6</v>
      </c>
      <c r="D19" s="77">
        <v>0.154</v>
      </c>
      <c r="E19" s="122"/>
      <c r="F19" s="72">
        <v>0.25</v>
      </c>
      <c r="G19" s="78">
        <v>0</v>
      </c>
      <c r="H19" s="121"/>
      <c r="I19" s="12">
        <v>5</v>
      </c>
      <c r="J19" s="12">
        <v>2.8</v>
      </c>
      <c r="K19" s="114"/>
      <c r="L19" s="92">
        <v>0.33300000000000002</v>
      </c>
      <c r="M19" s="126"/>
      <c r="N19" s="41">
        <f t="shared" si="0"/>
        <v>2</v>
      </c>
      <c r="O19" s="41"/>
      <c r="P19" s="128"/>
      <c r="Q19" s="100">
        <f t="shared" si="1"/>
        <v>0</v>
      </c>
      <c r="R19" s="46">
        <f t="shared" si="2"/>
        <v>2</v>
      </c>
      <c r="S19" s="46">
        <v>1</v>
      </c>
      <c r="T19" s="129"/>
      <c r="U19" s="107">
        <f t="shared" si="3"/>
        <v>0.5</v>
      </c>
    </row>
    <row r="20" spans="1:21" x14ac:dyDescent="0.3">
      <c r="A20" t="s">
        <v>16</v>
      </c>
      <c r="B20" s="9">
        <v>2.8</v>
      </c>
      <c r="C20" s="4">
        <v>0.6</v>
      </c>
      <c r="D20" s="77">
        <v>0.375</v>
      </c>
      <c r="E20" s="122"/>
      <c r="F20" s="72">
        <v>0.25</v>
      </c>
      <c r="G20" s="78">
        <v>0.42899999999999999</v>
      </c>
      <c r="H20" s="82">
        <v>1</v>
      </c>
      <c r="I20" s="12">
        <v>5</v>
      </c>
      <c r="J20" s="12">
        <v>2.1</v>
      </c>
      <c r="K20" s="114"/>
      <c r="L20" s="92">
        <v>1.087</v>
      </c>
      <c r="M20" s="83">
        <v>1</v>
      </c>
      <c r="N20" s="41">
        <f t="shared" si="0"/>
        <v>1.4</v>
      </c>
      <c r="O20" s="41"/>
      <c r="P20" s="128"/>
      <c r="Q20" s="100">
        <f t="shared" si="1"/>
        <v>0</v>
      </c>
      <c r="R20" s="46">
        <f t="shared" si="2"/>
        <v>1.4</v>
      </c>
      <c r="S20" s="46">
        <v>1</v>
      </c>
      <c r="T20" s="129"/>
      <c r="U20" s="107">
        <f t="shared" si="3"/>
        <v>0.7142857142857143</v>
      </c>
    </row>
    <row r="21" spans="1:21" x14ac:dyDescent="0.3">
      <c r="A21" t="s">
        <v>17</v>
      </c>
      <c r="B21" s="9">
        <v>6</v>
      </c>
      <c r="C21" s="4">
        <v>0.6</v>
      </c>
      <c r="D21" s="77">
        <v>0.28599999999999998</v>
      </c>
      <c r="E21" s="122"/>
      <c r="F21" s="72">
        <v>0.25</v>
      </c>
      <c r="G21" s="78">
        <v>0.158</v>
      </c>
      <c r="H21" s="121"/>
      <c r="I21" s="12">
        <v>5</v>
      </c>
      <c r="J21" s="12">
        <v>2</v>
      </c>
      <c r="K21" s="114"/>
      <c r="L21" s="92">
        <v>0.42899999999999999</v>
      </c>
      <c r="M21" s="126"/>
      <c r="N21" s="41">
        <f t="shared" si="0"/>
        <v>3</v>
      </c>
      <c r="O21" s="41">
        <v>1</v>
      </c>
      <c r="P21" s="128"/>
      <c r="Q21" s="100">
        <f t="shared" si="1"/>
        <v>0.33333333333333331</v>
      </c>
      <c r="R21" s="46">
        <f t="shared" si="2"/>
        <v>3</v>
      </c>
      <c r="S21" s="46">
        <v>3</v>
      </c>
      <c r="T21" s="96">
        <v>2</v>
      </c>
      <c r="U21" s="107">
        <f t="shared" si="3"/>
        <v>1</v>
      </c>
    </row>
    <row r="22" spans="1:21" x14ac:dyDescent="0.3">
      <c r="A22" t="s">
        <v>18</v>
      </c>
      <c r="B22" s="9">
        <v>3.5</v>
      </c>
      <c r="C22" s="4">
        <v>0.6</v>
      </c>
      <c r="D22" s="77">
        <v>0.66700000000000004</v>
      </c>
      <c r="E22" s="81">
        <v>1</v>
      </c>
      <c r="F22" s="72">
        <v>0.25</v>
      </c>
      <c r="G22" s="78">
        <v>0.33300000000000002</v>
      </c>
      <c r="H22" s="82">
        <v>1</v>
      </c>
      <c r="I22" s="12">
        <v>5</v>
      </c>
      <c r="J22" s="12">
        <v>2.9</v>
      </c>
      <c r="K22" s="114"/>
      <c r="L22" s="92">
        <v>1.125</v>
      </c>
      <c r="M22" s="83">
        <v>1</v>
      </c>
      <c r="N22" s="41">
        <f t="shared" si="0"/>
        <v>1.75</v>
      </c>
      <c r="O22" s="41">
        <v>1</v>
      </c>
      <c r="P22" s="128"/>
      <c r="Q22" s="100">
        <f t="shared" si="1"/>
        <v>0.5714285714285714</v>
      </c>
      <c r="R22" s="46">
        <f t="shared" si="2"/>
        <v>1.75</v>
      </c>
      <c r="S22" s="46">
        <v>2</v>
      </c>
      <c r="T22" s="96">
        <v>2</v>
      </c>
      <c r="U22" s="107">
        <f t="shared" si="3"/>
        <v>1.1428571428571428</v>
      </c>
    </row>
    <row r="23" spans="1:21" x14ac:dyDescent="0.3">
      <c r="A23" t="s">
        <v>19</v>
      </c>
      <c r="B23" s="9">
        <v>4.8</v>
      </c>
      <c r="C23" s="4">
        <v>0.6</v>
      </c>
      <c r="D23" s="77">
        <v>8.6999999999999994E-2</v>
      </c>
      <c r="E23" s="122"/>
      <c r="F23" s="72">
        <v>0.25</v>
      </c>
      <c r="G23" s="78">
        <v>6.3E-2</v>
      </c>
      <c r="H23" s="121"/>
      <c r="I23" s="12">
        <v>5</v>
      </c>
      <c r="J23" s="12">
        <v>4.5999999999999996</v>
      </c>
      <c r="K23" s="114"/>
      <c r="L23" s="92">
        <v>0.441</v>
      </c>
      <c r="M23" s="126"/>
      <c r="N23" s="41">
        <f t="shared" si="0"/>
        <v>2.4</v>
      </c>
      <c r="O23" s="41"/>
      <c r="P23" s="128"/>
      <c r="Q23" s="100">
        <f t="shared" si="1"/>
        <v>0</v>
      </c>
      <c r="R23" s="46">
        <f t="shared" si="2"/>
        <v>2.4</v>
      </c>
      <c r="S23" s="46">
        <v>1</v>
      </c>
      <c r="T23" s="129"/>
      <c r="U23" s="107">
        <f t="shared" si="3"/>
        <v>0.41666666666666669</v>
      </c>
    </row>
    <row r="24" spans="1:21" x14ac:dyDescent="0.3">
      <c r="A24" t="s">
        <v>20</v>
      </c>
      <c r="B24" s="9">
        <v>11</v>
      </c>
      <c r="C24" s="4">
        <v>0.6</v>
      </c>
      <c r="D24" s="77">
        <v>0.2</v>
      </c>
      <c r="E24" s="122"/>
      <c r="F24" s="72">
        <v>0.25</v>
      </c>
      <c r="G24" s="78">
        <v>0.125</v>
      </c>
      <c r="H24" s="121"/>
      <c r="I24" s="12">
        <v>5</v>
      </c>
      <c r="J24" s="12">
        <v>3.2</v>
      </c>
      <c r="K24" s="114"/>
      <c r="L24" s="92">
        <v>0.53900000000000003</v>
      </c>
      <c r="M24" s="126"/>
      <c r="N24" s="41">
        <f t="shared" si="0"/>
        <v>5.5</v>
      </c>
      <c r="O24" s="41">
        <v>2</v>
      </c>
      <c r="P24" s="128"/>
      <c r="Q24" s="100">
        <f t="shared" si="1"/>
        <v>0.36363636363636365</v>
      </c>
      <c r="R24" s="46">
        <f t="shared" si="2"/>
        <v>5.5</v>
      </c>
      <c r="S24" s="46">
        <v>3</v>
      </c>
      <c r="T24" s="129"/>
      <c r="U24" s="107">
        <f t="shared" si="3"/>
        <v>0.54545454545454541</v>
      </c>
    </row>
    <row r="25" spans="1:21" x14ac:dyDescent="0.3">
      <c r="A25" t="s">
        <v>21</v>
      </c>
      <c r="B25" s="9">
        <v>3</v>
      </c>
      <c r="C25" s="4">
        <v>0.6</v>
      </c>
      <c r="D25" s="77">
        <v>0.8</v>
      </c>
      <c r="E25" s="81">
        <v>1</v>
      </c>
      <c r="F25" s="72">
        <v>0.25</v>
      </c>
      <c r="G25" s="78">
        <v>0.28599999999999998</v>
      </c>
      <c r="H25" s="82">
        <v>1</v>
      </c>
      <c r="I25" s="12">
        <v>5</v>
      </c>
      <c r="J25" s="12">
        <v>2.2999999999999998</v>
      </c>
      <c r="K25" s="114"/>
      <c r="L25" s="92">
        <v>0.63800000000000001</v>
      </c>
      <c r="M25" s="126"/>
      <c r="N25" s="41">
        <f t="shared" si="0"/>
        <v>1.5</v>
      </c>
      <c r="O25" s="41">
        <v>3</v>
      </c>
      <c r="P25" s="101">
        <v>2</v>
      </c>
      <c r="Q25" s="100">
        <f t="shared" si="1"/>
        <v>2</v>
      </c>
      <c r="R25" s="46">
        <f t="shared" si="2"/>
        <v>1.5</v>
      </c>
      <c r="S25" s="46">
        <v>3</v>
      </c>
      <c r="T25" s="96">
        <v>2</v>
      </c>
      <c r="U25" s="107">
        <f t="shared" si="3"/>
        <v>2</v>
      </c>
    </row>
    <row r="26" spans="1:21" x14ac:dyDescent="0.3">
      <c r="A26" t="s">
        <v>22</v>
      </c>
      <c r="B26" s="9">
        <v>3</v>
      </c>
      <c r="C26" s="4">
        <v>0.6</v>
      </c>
      <c r="D26" s="77">
        <v>0.55600000000000005</v>
      </c>
      <c r="E26" s="122"/>
      <c r="F26" s="72">
        <v>0.25</v>
      </c>
      <c r="G26" s="78">
        <v>0.2</v>
      </c>
      <c r="H26" s="121"/>
      <c r="I26" s="12">
        <v>5</v>
      </c>
      <c r="J26" s="12">
        <v>1.7</v>
      </c>
      <c r="K26" s="114"/>
      <c r="L26" s="92">
        <v>0.25</v>
      </c>
      <c r="M26" s="126"/>
      <c r="N26" s="41">
        <f t="shared" si="0"/>
        <v>1.5</v>
      </c>
      <c r="O26" s="41">
        <v>5</v>
      </c>
      <c r="P26" s="101">
        <v>2</v>
      </c>
      <c r="Q26" s="100">
        <f t="shared" si="1"/>
        <v>3.3333333333333335</v>
      </c>
      <c r="R26" s="46">
        <f t="shared" si="2"/>
        <v>1.5</v>
      </c>
      <c r="S26" s="46">
        <v>1</v>
      </c>
      <c r="T26" s="129"/>
      <c r="U26" s="107">
        <f t="shared" si="3"/>
        <v>0.66666666666666663</v>
      </c>
    </row>
    <row r="27" spans="1:21" x14ac:dyDescent="0.3">
      <c r="A27" t="s">
        <v>23</v>
      </c>
      <c r="B27" s="9">
        <v>5.8</v>
      </c>
      <c r="C27" s="4">
        <v>0.6</v>
      </c>
      <c r="D27" s="77">
        <v>0.42099999999999999</v>
      </c>
      <c r="E27" s="48"/>
      <c r="F27" s="72">
        <v>0.25</v>
      </c>
      <c r="G27" s="78">
        <v>0.05</v>
      </c>
      <c r="H27" s="82"/>
      <c r="I27" s="12">
        <v>5</v>
      </c>
      <c r="J27" s="12">
        <v>3.3</v>
      </c>
      <c r="K27" s="114"/>
      <c r="L27" s="92">
        <v>0.41199999999999998</v>
      </c>
      <c r="M27" s="50"/>
      <c r="N27" s="41">
        <f t="shared" si="0"/>
        <v>2.9</v>
      </c>
      <c r="O27" s="41"/>
      <c r="P27" s="128"/>
      <c r="Q27" s="100">
        <f t="shared" si="1"/>
        <v>0</v>
      </c>
      <c r="R27" s="46">
        <f t="shared" si="2"/>
        <v>2.9</v>
      </c>
      <c r="S27" s="46">
        <v>2</v>
      </c>
      <c r="T27" s="129"/>
      <c r="U27" s="107">
        <f t="shared" si="3"/>
        <v>0.68965517241379315</v>
      </c>
    </row>
    <row r="28" spans="1:21" x14ac:dyDescent="0.3">
      <c r="A28" t="s">
        <v>24</v>
      </c>
      <c r="B28" s="9">
        <v>2.9</v>
      </c>
      <c r="C28" s="4">
        <v>0.6</v>
      </c>
      <c r="D28" s="77">
        <v>0.625</v>
      </c>
      <c r="E28" s="81">
        <v>1</v>
      </c>
      <c r="F28" s="72">
        <v>0.25</v>
      </c>
      <c r="G28" s="78">
        <v>0.23100000000000001</v>
      </c>
      <c r="H28" s="82"/>
      <c r="I28" s="12">
        <v>5</v>
      </c>
      <c r="J28" s="12">
        <v>2.7</v>
      </c>
      <c r="K28" s="114"/>
      <c r="L28" s="92">
        <v>0.34499999999999997</v>
      </c>
      <c r="M28" s="50"/>
      <c r="N28" s="41">
        <f t="shared" si="0"/>
        <v>1.45</v>
      </c>
      <c r="O28" s="41"/>
      <c r="P28" s="128"/>
      <c r="Q28" s="100">
        <f t="shared" si="1"/>
        <v>0</v>
      </c>
      <c r="R28" s="46">
        <f t="shared" si="2"/>
        <v>1.45</v>
      </c>
      <c r="S28" s="46">
        <v>0</v>
      </c>
      <c r="T28" s="129"/>
      <c r="U28" s="107">
        <f t="shared" si="3"/>
        <v>0</v>
      </c>
    </row>
    <row r="29" spans="1:21" x14ac:dyDescent="0.3">
      <c r="A29" t="s">
        <v>25</v>
      </c>
      <c r="B29" s="9">
        <v>3</v>
      </c>
      <c r="C29" s="4">
        <v>0.6</v>
      </c>
      <c r="D29" s="77">
        <v>0.375</v>
      </c>
      <c r="E29" s="48"/>
      <c r="F29" s="72">
        <v>0.25</v>
      </c>
      <c r="G29" s="78">
        <v>6.7000000000000004E-2</v>
      </c>
      <c r="H29" s="94"/>
      <c r="I29" s="12">
        <v>5</v>
      </c>
      <c r="J29" s="12">
        <v>3</v>
      </c>
      <c r="K29" s="114"/>
      <c r="L29" s="92">
        <v>0.38500000000000001</v>
      </c>
      <c r="M29" s="50"/>
      <c r="N29" s="41">
        <f t="shared" si="0"/>
        <v>1.5</v>
      </c>
      <c r="O29" s="41"/>
      <c r="P29" s="128"/>
      <c r="Q29" s="100">
        <f t="shared" si="1"/>
        <v>0</v>
      </c>
      <c r="R29" s="46">
        <f t="shared" si="2"/>
        <v>1.5</v>
      </c>
      <c r="S29" s="46">
        <v>0</v>
      </c>
      <c r="T29" s="129"/>
      <c r="U29" s="107">
        <f t="shared" si="3"/>
        <v>0</v>
      </c>
    </row>
    <row r="30" spans="1:21" x14ac:dyDescent="0.3">
      <c r="A30" t="s">
        <v>30</v>
      </c>
      <c r="B30" s="9">
        <v>4</v>
      </c>
      <c r="C30" s="4">
        <v>0.6</v>
      </c>
      <c r="D30" s="77">
        <v>0.5</v>
      </c>
      <c r="E30" s="48"/>
      <c r="F30" s="72">
        <v>0.25</v>
      </c>
      <c r="G30" s="78">
        <v>0.5</v>
      </c>
      <c r="H30" s="82">
        <v>1</v>
      </c>
      <c r="I30" s="12">
        <v>5</v>
      </c>
      <c r="J30" s="12">
        <v>1.3</v>
      </c>
      <c r="K30" s="114"/>
      <c r="L30" s="92">
        <v>0.40500000000000003</v>
      </c>
      <c r="M30" s="50"/>
      <c r="N30" s="41">
        <f t="shared" si="0"/>
        <v>2</v>
      </c>
      <c r="O30" s="41">
        <v>1</v>
      </c>
      <c r="P30" s="128"/>
      <c r="Q30" s="100">
        <f t="shared" si="1"/>
        <v>0.5</v>
      </c>
      <c r="R30" s="46">
        <f t="shared" si="2"/>
        <v>2</v>
      </c>
      <c r="S30" s="46">
        <v>1</v>
      </c>
      <c r="T30" s="129"/>
      <c r="U30" s="107">
        <f t="shared" si="3"/>
        <v>0.5</v>
      </c>
    </row>
    <row r="31" spans="1:21" x14ac:dyDescent="0.3">
      <c r="A31" t="s">
        <v>26</v>
      </c>
      <c r="B31" s="9">
        <v>5.6</v>
      </c>
      <c r="C31" s="4">
        <v>0.6</v>
      </c>
      <c r="D31" s="77">
        <v>0.4</v>
      </c>
      <c r="E31" s="48"/>
      <c r="F31" s="72">
        <v>0.25</v>
      </c>
      <c r="G31" s="78">
        <v>0.36799999999999999</v>
      </c>
      <c r="H31" s="82">
        <v>1</v>
      </c>
      <c r="I31" s="12">
        <v>5</v>
      </c>
      <c r="J31" s="12">
        <v>2.5</v>
      </c>
      <c r="K31" s="114"/>
      <c r="L31" s="92">
        <v>0.72899999999999998</v>
      </c>
      <c r="M31" s="50"/>
      <c r="N31" s="41">
        <f t="shared" si="0"/>
        <v>2.8</v>
      </c>
      <c r="O31" s="41">
        <v>2</v>
      </c>
      <c r="P31" s="128"/>
      <c r="Q31" s="100">
        <f t="shared" si="1"/>
        <v>0.7142857142857143</v>
      </c>
      <c r="R31" s="46">
        <f t="shared" si="2"/>
        <v>2.8</v>
      </c>
      <c r="S31" s="46">
        <v>1</v>
      </c>
      <c r="T31" s="129"/>
      <c r="U31" s="107">
        <f t="shared" si="3"/>
        <v>0.35714285714285715</v>
      </c>
    </row>
    <row r="32" spans="1:21" x14ac:dyDescent="0.3">
      <c r="A32" t="s">
        <v>27</v>
      </c>
      <c r="B32" s="9">
        <v>6</v>
      </c>
      <c r="C32" s="4">
        <v>0.6</v>
      </c>
      <c r="D32" s="77">
        <v>0.41199999999999998</v>
      </c>
      <c r="E32" s="48"/>
      <c r="F32" s="72">
        <v>0.25</v>
      </c>
      <c r="G32" s="78">
        <v>6.5000000000000002E-2</v>
      </c>
      <c r="H32" s="94"/>
      <c r="I32" s="12">
        <v>5</v>
      </c>
      <c r="J32" s="12">
        <v>2.7</v>
      </c>
      <c r="K32" s="49"/>
      <c r="L32" s="92">
        <v>1.038</v>
      </c>
      <c r="M32" s="83">
        <v>1</v>
      </c>
      <c r="N32" s="41">
        <f t="shared" si="0"/>
        <v>3</v>
      </c>
      <c r="O32" s="41"/>
      <c r="P32" s="128"/>
      <c r="Q32" s="100">
        <f t="shared" si="1"/>
        <v>0</v>
      </c>
      <c r="R32" s="46">
        <f t="shared" si="2"/>
        <v>3</v>
      </c>
      <c r="S32" s="46">
        <v>1</v>
      </c>
      <c r="T32" s="129"/>
      <c r="U32" s="107">
        <f t="shared" si="3"/>
        <v>0.33333333333333331</v>
      </c>
    </row>
    <row r="33" spans="1:21" x14ac:dyDescent="0.3">
      <c r="A33" t="s">
        <v>28</v>
      </c>
      <c r="B33" s="9">
        <v>1.7</v>
      </c>
      <c r="C33" s="4">
        <v>0.6</v>
      </c>
      <c r="D33" s="77">
        <v>0.4</v>
      </c>
      <c r="E33" s="48"/>
      <c r="F33" s="72">
        <v>0.25</v>
      </c>
      <c r="G33" s="78">
        <v>0</v>
      </c>
      <c r="H33" s="94"/>
      <c r="I33" s="12">
        <v>5</v>
      </c>
      <c r="J33" s="12">
        <v>2.9</v>
      </c>
      <c r="K33" s="49"/>
      <c r="L33" s="92">
        <v>0.2</v>
      </c>
      <c r="M33" s="50"/>
      <c r="N33" s="41">
        <f t="shared" si="0"/>
        <v>0.85</v>
      </c>
      <c r="O33" s="41"/>
      <c r="P33" s="51"/>
      <c r="Q33" s="100">
        <f t="shared" si="1"/>
        <v>0</v>
      </c>
      <c r="R33" s="46">
        <f t="shared" si="2"/>
        <v>0.85</v>
      </c>
      <c r="S33" s="46">
        <v>0</v>
      </c>
      <c r="T33" s="52"/>
      <c r="U33" s="107">
        <f t="shared" si="3"/>
        <v>0</v>
      </c>
    </row>
    <row r="34" spans="1:21" ht="15" thickBot="1" x14ac:dyDescent="0.35">
      <c r="A34" t="s">
        <v>33</v>
      </c>
      <c r="B34" s="9">
        <f>SUM(B5:B33)</f>
        <v>124.60000000000001</v>
      </c>
      <c r="C34" s="22"/>
      <c r="D34" s="20"/>
      <c r="E34" s="20"/>
      <c r="F34" s="10">
        <v>300</v>
      </c>
      <c r="G34" s="10"/>
      <c r="H34" s="10"/>
      <c r="I34" s="20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</row>
    <row r="35" spans="1:21" ht="15" thickTop="1" x14ac:dyDescent="0.3">
      <c r="F35" s="1"/>
      <c r="G35" s="1"/>
      <c r="H35" s="1"/>
    </row>
  </sheetData>
  <mergeCells count="13">
    <mergeCell ref="L3:M3"/>
    <mergeCell ref="R3:U3"/>
    <mergeCell ref="N3:Q3"/>
    <mergeCell ref="C1:T1"/>
    <mergeCell ref="B2:B3"/>
    <mergeCell ref="C2:E2"/>
    <mergeCell ref="F2:H2"/>
    <mergeCell ref="I2:K2"/>
    <mergeCell ref="L2:M2"/>
    <mergeCell ref="N2:Q2"/>
    <mergeCell ref="R2:U2"/>
    <mergeCell ref="C3:E3"/>
    <mergeCell ref="I3:K3"/>
  </mergeCells>
  <pageMargins left="0.25" right="0.25" top="0.75" bottom="0.75" header="0.3" footer="0.3"/>
  <pageSetup paperSize="8" scale="77" orientation="landscape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611B29-C204-42D2-8FA4-7462FAE9960A}">
  <sheetPr codeName="Feuil7">
    <pageSetUpPr fitToPage="1"/>
  </sheetPr>
  <dimension ref="A1:Z35"/>
  <sheetViews>
    <sheetView zoomScale="70" zoomScaleNormal="70" workbookViewId="0">
      <pane xSplit="1" topLeftCell="B1" activePane="topRight" state="frozen"/>
      <selection pane="topRight" activeCell="T5" sqref="T5:T33"/>
    </sheetView>
  </sheetViews>
  <sheetFormatPr baseColWidth="10" defaultRowHeight="14.4" x14ac:dyDescent="0.3"/>
  <cols>
    <col min="1" max="1" width="14.88671875" customWidth="1"/>
    <col min="2" max="2" width="15.21875" customWidth="1"/>
    <col min="3" max="3" width="12.109375" customWidth="1"/>
    <col min="4" max="5" width="11.33203125" customWidth="1"/>
    <col min="6" max="6" width="12.33203125" customWidth="1"/>
    <col min="7" max="7" width="13" customWidth="1"/>
    <col min="8" max="9" width="12.109375" customWidth="1"/>
    <col min="10" max="10" width="11" customWidth="1"/>
    <col min="11" max="13" width="12.21875" customWidth="1"/>
    <col min="14" max="14" width="12.109375" customWidth="1"/>
    <col min="15" max="16" width="12.21875" customWidth="1"/>
    <col min="17" max="17" width="13.33203125" customWidth="1"/>
    <col min="18" max="23" width="12.21875" customWidth="1"/>
    <col min="24" max="24" width="5.6640625" style="21" customWidth="1"/>
  </cols>
  <sheetData>
    <row r="1" spans="1:26" ht="47.4" customHeight="1" x14ac:dyDescent="0.3">
      <c r="C1" s="180" t="s">
        <v>93</v>
      </c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181"/>
      <c r="O1" s="181"/>
      <c r="P1" s="181"/>
      <c r="Q1" s="181"/>
      <c r="R1" s="181"/>
      <c r="S1" s="181"/>
      <c r="T1" s="181"/>
      <c r="U1" s="181"/>
      <c r="V1" s="181"/>
      <c r="W1" s="80"/>
      <c r="X1" s="23"/>
    </row>
    <row r="2" spans="1:26" x14ac:dyDescent="0.3">
      <c r="B2" s="156" t="s">
        <v>29</v>
      </c>
      <c r="C2" s="171" t="s">
        <v>0</v>
      </c>
      <c r="D2" s="172"/>
      <c r="E2" s="172"/>
      <c r="F2" s="172"/>
      <c r="G2" s="173" t="s">
        <v>62</v>
      </c>
      <c r="H2" s="174"/>
      <c r="I2" s="174"/>
      <c r="J2" s="175"/>
      <c r="K2" s="176" t="s">
        <v>36</v>
      </c>
      <c r="L2" s="177"/>
      <c r="M2" s="177"/>
      <c r="N2" s="177"/>
      <c r="O2" s="178" t="s">
        <v>37</v>
      </c>
      <c r="P2" s="178"/>
      <c r="Q2" s="178"/>
      <c r="R2" s="157" t="s">
        <v>47</v>
      </c>
      <c r="S2" s="158"/>
      <c r="T2" s="158"/>
      <c r="U2" s="159" t="s">
        <v>50</v>
      </c>
      <c r="V2" s="159"/>
      <c r="W2" s="159"/>
      <c r="X2" s="24"/>
    </row>
    <row r="3" spans="1:26" x14ac:dyDescent="0.3">
      <c r="B3" s="156"/>
      <c r="C3" s="166"/>
      <c r="D3" s="166"/>
      <c r="E3" s="166"/>
      <c r="F3" s="167"/>
      <c r="G3" s="148"/>
      <c r="H3" s="149"/>
      <c r="I3" s="149"/>
      <c r="J3" s="150"/>
      <c r="K3" s="151"/>
      <c r="L3" s="152"/>
      <c r="M3" s="152"/>
      <c r="N3" s="170"/>
      <c r="O3" s="168"/>
      <c r="P3" s="179"/>
      <c r="Q3" s="169"/>
      <c r="R3" s="160"/>
      <c r="S3" s="161"/>
      <c r="T3" s="162"/>
      <c r="U3" s="163"/>
      <c r="V3" s="164"/>
      <c r="W3" s="165"/>
      <c r="X3" s="24"/>
    </row>
    <row r="4" spans="1:26" ht="57.6" x14ac:dyDescent="0.3">
      <c r="B4" s="8" t="s">
        <v>32</v>
      </c>
      <c r="C4" s="2" t="s">
        <v>31</v>
      </c>
      <c r="D4" s="2" t="s">
        <v>94</v>
      </c>
      <c r="E4" s="2" t="s">
        <v>95</v>
      </c>
      <c r="F4" s="36" t="s">
        <v>72</v>
      </c>
      <c r="G4" s="5" t="s">
        <v>31</v>
      </c>
      <c r="H4" s="5" t="s">
        <v>94</v>
      </c>
      <c r="I4" s="5" t="s">
        <v>95</v>
      </c>
      <c r="J4" s="37" t="s">
        <v>72</v>
      </c>
      <c r="K4" s="11" t="s">
        <v>34</v>
      </c>
      <c r="L4" s="11" t="s">
        <v>94</v>
      </c>
      <c r="M4" s="85" t="s">
        <v>95</v>
      </c>
      <c r="N4" s="38" t="s">
        <v>72</v>
      </c>
      <c r="O4" s="17" t="s">
        <v>96</v>
      </c>
      <c r="P4" s="17" t="s">
        <v>97</v>
      </c>
      <c r="Q4" s="39" t="s">
        <v>72</v>
      </c>
      <c r="R4" s="40" t="s">
        <v>44</v>
      </c>
      <c r="S4" s="40" t="s">
        <v>45</v>
      </c>
      <c r="T4" s="43" t="s">
        <v>55</v>
      </c>
      <c r="U4" s="45" t="s">
        <v>44</v>
      </c>
      <c r="V4" s="45" t="s">
        <v>45</v>
      </c>
      <c r="W4" s="53" t="s">
        <v>56</v>
      </c>
      <c r="X4" s="25"/>
    </row>
    <row r="5" spans="1:26" x14ac:dyDescent="0.3">
      <c r="A5" t="s">
        <v>1</v>
      </c>
      <c r="B5" s="9">
        <v>3.2</v>
      </c>
      <c r="C5" s="4">
        <v>0.6</v>
      </c>
      <c r="D5" s="77">
        <v>0.34599999999999997</v>
      </c>
      <c r="E5" s="77">
        <v>0.35299999999999998</v>
      </c>
      <c r="F5" s="86">
        <f>AVERAGE(D5:E5)</f>
        <v>0.34949999999999998</v>
      </c>
      <c r="G5" s="72">
        <v>0.25</v>
      </c>
      <c r="H5" s="78">
        <v>0.188</v>
      </c>
      <c r="I5" s="78">
        <v>0</v>
      </c>
      <c r="J5" s="91">
        <f>AVERAGE(H5:I5)</f>
        <v>9.4E-2</v>
      </c>
      <c r="K5" s="12">
        <v>5</v>
      </c>
      <c r="L5" s="12">
        <v>6.9</v>
      </c>
      <c r="M5" s="13">
        <v>5.9</v>
      </c>
      <c r="N5" s="142">
        <f>AVERAGE(L5:M5)</f>
        <v>6.4</v>
      </c>
      <c r="O5" s="19">
        <v>0.50800000000000001</v>
      </c>
      <c r="P5" s="92">
        <v>1.1859999999999999</v>
      </c>
      <c r="Q5" s="87">
        <f>AVERAGE(O5:P5)</f>
        <v>0.84699999999999998</v>
      </c>
      <c r="R5" s="41">
        <f>B5/2</f>
        <v>1.6</v>
      </c>
      <c r="S5" s="41"/>
      <c r="T5" s="100">
        <v>0</v>
      </c>
      <c r="U5" s="46">
        <f t="shared" ref="U5:U33" si="0">B5/2</f>
        <v>1.6</v>
      </c>
      <c r="V5" s="46">
        <v>0</v>
      </c>
      <c r="W5" s="107">
        <f>V5/U5</f>
        <v>0</v>
      </c>
    </row>
    <row r="6" spans="1:26" x14ac:dyDescent="0.3">
      <c r="A6" t="s">
        <v>2</v>
      </c>
      <c r="B6" s="9">
        <v>4</v>
      </c>
      <c r="C6" s="4">
        <v>0.6</v>
      </c>
      <c r="D6" s="77">
        <v>0.34799999999999998</v>
      </c>
      <c r="E6" s="77">
        <v>0.14299999999999999</v>
      </c>
      <c r="F6" s="86">
        <f t="shared" ref="F6:F33" si="1">AVERAGE(D6:E6)</f>
        <v>0.2455</v>
      </c>
      <c r="G6" s="72">
        <v>0.25</v>
      </c>
      <c r="H6" s="78">
        <v>0.27300000000000002</v>
      </c>
      <c r="I6" s="78">
        <v>6.3E-2</v>
      </c>
      <c r="J6" s="91">
        <f t="shared" ref="J6:J33" si="2">AVERAGE(H6:I6)</f>
        <v>0.16800000000000001</v>
      </c>
      <c r="K6" s="12">
        <v>5</v>
      </c>
      <c r="L6" s="12">
        <v>5</v>
      </c>
      <c r="M6" s="13">
        <v>1.8</v>
      </c>
      <c r="N6" s="106">
        <f t="shared" ref="N6:N33" si="3">AVERAGE(L6:M6)</f>
        <v>3.4</v>
      </c>
      <c r="O6" s="19">
        <v>1.296</v>
      </c>
      <c r="P6" s="92">
        <v>1.296</v>
      </c>
      <c r="Q6" s="143">
        <f t="shared" ref="Q6:Q33" si="4">AVERAGE(O6:P6)</f>
        <v>1.296</v>
      </c>
      <c r="R6" s="41">
        <f t="shared" ref="R6:R33" si="5">B6/2</f>
        <v>2</v>
      </c>
      <c r="S6" s="41"/>
      <c r="T6" s="100">
        <v>0</v>
      </c>
      <c r="U6" s="46">
        <f t="shared" si="0"/>
        <v>2</v>
      </c>
      <c r="V6" s="46">
        <v>2</v>
      </c>
      <c r="W6" s="107">
        <f t="shared" ref="W6:W33" si="6">V6/U6</f>
        <v>1</v>
      </c>
    </row>
    <row r="7" spans="1:26" x14ac:dyDescent="0.3">
      <c r="A7" t="s">
        <v>3</v>
      </c>
      <c r="B7" s="9">
        <v>5.2</v>
      </c>
      <c r="C7" s="4">
        <v>0.6</v>
      </c>
      <c r="D7" s="77">
        <v>0.23499999999999999</v>
      </c>
      <c r="E7" s="77">
        <v>9.0999999999999998E-2</v>
      </c>
      <c r="F7" s="86">
        <f t="shared" si="1"/>
        <v>0.16299999999999998</v>
      </c>
      <c r="G7" s="72">
        <v>0.25</v>
      </c>
      <c r="H7" s="78">
        <v>0.313</v>
      </c>
      <c r="I7" s="78">
        <v>0.26100000000000001</v>
      </c>
      <c r="J7" s="91">
        <f t="shared" si="2"/>
        <v>0.28700000000000003</v>
      </c>
      <c r="K7" s="12">
        <v>5</v>
      </c>
      <c r="L7" s="12">
        <v>4.2</v>
      </c>
      <c r="M7" s="13">
        <v>3.5</v>
      </c>
      <c r="N7" s="106">
        <f t="shared" si="3"/>
        <v>3.85</v>
      </c>
      <c r="O7" s="19">
        <v>0.5</v>
      </c>
      <c r="P7" s="92">
        <v>0.25</v>
      </c>
      <c r="Q7" s="87">
        <f t="shared" si="4"/>
        <v>0.375</v>
      </c>
      <c r="R7" s="41">
        <f t="shared" si="5"/>
        <v>2.6</v>
      </c>
      <c r="S7" s="41"/>
      <c r="T7" s="100">
        <v>0</v>
      </c>
      <c r="U7" s="46">
        <f t="shared" si="0"/>
        <v>2.6</v>
      </c>
      <c r="V7" s="46">
        <v>1</v>
      </c>
      <c r="W7" s="107">
        <f t="shared" si="6"/>
        <v>0.38461538461538458</v>
      </c>
    </row>
    <row r="8" spans="1:26" x14ac:dyDescent="0.3">
      <c r="A8" t="s">
        <v>4</v>
      </c>
      <c r="B8" s="9">
        <v>3.7</v>
      </c>
      <c r="C8" s="4">
        <v>0.6</v>
      </c>
      <c r="D8" s="77">
        <v>0.5</v>
      </c>
      <c r="E8" s="77">
        <v>0.57099999999999995</v>
      </c>
      <c r="F8" s="86">
        <f t="shared" si="1"/>
        <v>0.53549999999999998</v>
      </c>
      <c r="G8" s="72">
        <v>0.25</v>
      </c>
      <c r="H8" s="78">
        <v>0.14299999999999999</v>
      </c>
      <c r="I8" s="78">
        <v>0.2</v>
      </c>
      <c r="J8" s="91">
        <f t="shared" si="2"/>
        <v>0.17149999999999999</v>
      </c>
      <c r="K8" s="12">
        <v>5</v>
      </c>
      <c r="L8" s="12">
        <v>4.9000000000000004</v>
      </c>
      <c r="M8" s="13">
        <v>2.2000000000000002</v>
      </c>
      <c r="N8" s="106">
        <f t="shared" si="3"/>
        <v>3.5500000000000003</v>
      </c>
      <c r="O8" s="19">
        <v>0.625</v>
      </c>
      <c r="P8" s="92">
        <v>1.042</v>
      </c>
      <c r="Q8" s="87">
        <f t="shared" si="4"/>
        <v>0.83350000000000002</v>
      </c>
      <c r="R8" s="41">
        <f t="shared" si="5"/>
        <v>1.85</v>
      </c>
      <c r="S8" s="41"/>
      <c r="T8" s="100">
        <v>0</v>
      </c>
      <c r="U8" s="46">
        <f t="shared" si="0"/>
        <v>1.85</v>
      </c>
      <c r="V8" s="46">
        <v>1</v>
      </c>
      <c r="W8" s="107">
        <f t="shared" si="6"/>
        <v>0.54054054054054046</v>
      </c>
    </row>
    <row r="9" spans="1:26" x14ac:dyDescent="0.3">
      <c r="A9" t="s">
        <v>5</v>
      </c>
      <c r="B9" s="9">
        <v>5</v>
      </c>
      <c r="C9" s="4">
        <v>0.6</v>
      </c>
      <c r="D9" s="77">
        <v>0.435</v>
      </c>
      <c r="E9" s="77">
        <v>0.35</v>
      </c>
      <c r="F9" s="86">
        <f t="shared" si="1"/>
        <v>0.39249999999999996</v>
      </c>
      <c r="G9" s="72">
        <v>0.25</v>
      </c>
      <c r="H9" s="78">
        <v>0.111</v>
      </c>
      <c r="I9" s="78">
        <v>9.7000000000000003E-2</v>
      </c>
      <c r="J9" s="91">
        <f t="shared" si="2"/>
        <v>0.10400000000000001</v>
      </c>
      <c r="K9" s="12">
        <v>5</v>
      </c>
      <c r="L9" s="12">
        <v>5.6</v>
      </c>
      <c r="M9" s="13">
        <v>5.2</v>
      </c>
      <c r="N9" s="106">
        <f t="shared" si="3"/>
        <v>5.4</v>
      </c>
      <c r="O9" s="19">
        <v>0.505</v>
      </c>
      <c r="P9" s="92">
        <v>0.40400000000000003</v>
      </c>
      <c r="Q9" s="87">
        <f t="shared" si="4"/>
        <v>0.45450000000000002</v>
      </c>
      <c r="R9" s="41">
        <f t="shared" si="5"/>
        <v>2.5</v>
      </c>
      <c r="S9" s="41">
        <v>4</v>
      </c>
      <c r="T9" s="100">
        <v>1.6</v>
      </c>
      <c r="U9" s="46">
        <f t="shared" si="0"/>
        <v>2.5</v>
      </c>
      <c r="V9" s="46">
        <v>2</v>
      </c>
      <c r="W9" s="107">
        <f t="shared" si="6"/>
        <v>0.8</v>
      </c>
    </row>
    <row r="10" spans="1:26" x14ac:dyDescent="0.3">
      <c r="A10" t="s">
        <v>6</v>
      </c>
      <c r="B10" s="9">
        <v>3.8</v>
      </c>
      <c r="C10" s="4">
        <v>0.6</v>
      </c>
      <c r="D10" s="77">
        <v>0.34799999999999998</v>
      </c>
      <c r="E10" s="77">
        <v>0.154</v>
      </c>
      <c r="F10" s="86">
        <f t="shared" si="1"/>
        <v>0.251</v>
      </c>
      <c r="G10" s="72">
        <v>0.25</v>
      </c>
      <c r="H10" s="78">
        <v>9.0999999999999998E-2</v>
      </c>
      <c r="I10" s="78">
        <v>5.6000000000000001E-2</v>
      </c>
      <c r="J10" s="91">
        <f t="shared" si="2"/>
        <v>7.3499999999999996E-2</v>
      </c>
      <c r="K10" s="12">
        <v>5</v>
      </c>
      <c r="L10" s="12">
        <v>7.4</v>
      </c>
      <c r="M10" s="13">
        <v>3.9</v>
      </c>
      <c r="N10" s="106">
        <f t="shared" si="3"/>
        <v>5.65</v>
      </c>
      <c r="O10" s="19">
        <v>0.30599999999999999</v>
      </c>
      <c r="P10" s="92">
        <v>0.30599999999999999</v>
      </c>
      <c r="Q10" s="87">
        <f t="shared" si="4"/>
        <v>0.30599999999999999</v>
      </c>
      <c r="R10" s="41">
        <f t="shared" si="5"/>
        <v>1.9</v>
      </c>
      <c r="S10" s="41">
        <v>1</v>
      </c>
      <c r="T10" s="100">
        <v>0.52631578947368418</v>
      </c>
      <c r="U10" s="46">
        <f t="shared" si="0"/>
        <v>1.9</v>
      </c>
      <c r="V10" s="46">
        <v>0</v>
      </c>
      <c r="W10" s="107">
        <f t="shared" si="6"/>
        <v>0</v>
      </c>
    </row>
    <row r="11" spans="1:26" x14ac:dyDescent="0.3">
      <c r="A11" t="s">
        <v>7</v>
      </c>
      <c r="B11" s="9">
        <v>4</v>
      </c>
      <c r="C11" s="4">
        <v>0.6</v>
      </c>
      <c r="D11" s="77">
        <v>0.52600000000000002</v>
      </c>
      <c r="E11" s="77">
        <v>0.375</v>
      </c>
      <c r="F11" s="86">
        <f t="shared" si="1"/>
        <v>0.45050000000000001</v>
      </c>
      <c r="G11" s="72">
        <v>0.25</v>
      </c>
      <c r="H11" s="78">
        <v>8.3000000000000004E-2</v>
      </c>
      <c r="I11" s="78">
        <v>5.8999999999999997E-2</v>
      </c>
      <c r="J11" s="91">
        <f t="shared" si="2"/>
        <v>7.1000000000000008E-2</v>
      </c>
      <c r="K11" s="12">
        <v>5</v>
      </c>
      <c r="L11" s="12">
        <v>4.5</v>
      </c>
      <c r="M11" s="13">
        <v>2</v>
      </c>
      <c r="N11" s="106">
        <f t="shared" si="3"/>
        <v>3.25</v>
      </c>
      <c r="O11" s="19">
        <v>1.429</v>
      </c>
      <c r="P11" s="92">
        <v>0.57099999999999995</v>
      </c>
      <c r="Q11" s="87">
        <f t="shared" si="4"/>
        <v>1</v>
      </c>
      <c r="R11" s="41">
        <f t="shared" si="5"/>
        <v>2</v>
      </c>
      <c r="S11" s="41"/>
      <c r="T11" s="100">
        <v>0</v>
      </c>
      <c r="U11" s="46">
        <f t="shared" si="0"/>
        <v>2</v>
      </c>
      <c r="V11" s="46">
        <v>3</v>
      </c>
      <c r="W11" s="107">
        <f t="shared" si="6"/>
        <v>1.5</v>
      </c>
    </row>
    <row r="12" spans="1:26" x14ac:dyDescent="0.3">
      <c r="A12" t="s">
        <v>8</v>
      </c>
      <c r="B12" s="9">
        <v>3</v>
      </c>
      <c r="C12" s="4">
        <v>0.6</v>
      </c>
      <c r="D12" s="77">
        <v>0.57099999999999995</v>
      </c>
      <c r="E12" s="77">
        <v>0.56299999999999994</v>
      </c>
      <c r="F12" s="86">
        <f t="shared" si="1"/>
        <v>0.56699999999999995</v>
      </c>
      <c r="G12" s="72">
        <v>0.25</v>
      </c>
      <c r="H12" s="78">
        <v>7.0999999999999994E-2</v>
      </c>
      <c r="I12" s="78">
        <v>0.2</v>
      </c>
      <c r="J12" s="91">
        <f t="shared" si="2"/>
        <v>0.13550000000000001</v>
      </c>
      <c r="K12" s="12">
        <v>5</v>
      </c>
      <c r="L12" s="12">
        <v>7.3</v>
      </c>
      <c r="M12" s="13">
        <v>7</v>
      </c>
      <c r="N12" s="106">
        <f t="shared" si="3"/>
        <v>7.15</v>
      </c>
      <c r="O12" s="19">
        <v>0.46899999999999997</v>
      </c>
      <c r="P12" s="92">
        <v>0.46899999999999997</v>
      </c>
      <c r="Q12" s="87">
        <f t="shared" si="4"/>
        <v>0.46899999999999997</v>
      </c>
      <c r="R12" s="41">
        <f t="shared" si="5"/>
        <v>1.5</v>
      </c>
      <c r="S12" s="41"/>
      <c r="T12" s="100">
        <v>0</v>
      </c>
      <c r="U12" s="46">
        <f t="shared" si="0"/>
        <v>1.5</v>
      </c>
      <c r="V12" s="46">
        <v>1</v>
      </c>
      <c r="W12" s="107">
        <f t="shared" si="6"/>
        <v>0.66666666666666663</v>
      </c>
    </row>
    <row r="13" spans="1:26" x14ac:dyDescent="0.3">
      <c r="A13" t="s">
        <v>9</v>
      </c>
      <c r="B13" s="9">
        <v>4</v>
      </c>
      <c r="C13" s="4">
        <v>0.6</v>
      </c>
      <c r="D13" s="77">
        <v>0.44400000000000001</v>
      </c>
      <c r="E13" s="77">
        <v>0.5</v>
      </c>
      <c r="F13" s="86">
        <f t="shared" si="1"/>
        <v>0.47199999999999998</v>
      </c>
      <c r="G13" s="72">
        <v>0.25</v>
      </c>
      <c r="H13" s="78">
        <v>0</v>
      </c>
      <c r="I13" s="78">
        <v>0</v>
      </c>
      <c r="J13" s="91">
        <f t="shared" si="2"/>
        <v>0</v>
      </c>
      <c r="K13" s="12">
        <v>5</v>
      </c>
      <c r="L13" s="12">
        <v>4</v>
      </c>
      <c r="M13" s="13">
        <v>2.2999999999999998</v>
      </c>
      <c r="N13" s="106">
        <f t="shared" si="3"/>
        <v>3.15</v>
      </c>
      <c r="O13" s="19">
        <v>0.222</v>
      </c>
      <c r="P13" s="92">
        <v>1.333</v>
      </c>
      <c r="Q13" s="87">
        <f t="shared" si="4"/>
        <v>0.77749999999999997</v>
      </c>
      <c r="R13" s="41">
        <f t="shared" si="5"/>
        <v>2</v>
      </c>
      <c r="S13" s="41"/>
      <c r="T13" s="100">
        <v>0</v>
      </c>
      <c r="U13" s="46">
        <f t="shared" si="0"/>
        <v>2</v>
      </c>
      <c r="V13" s="46">
        <v>1</v>
      </c>
      <c r="W13" s="107">
        <f t="shared" si="6"/>
        <v>0.5</v>
      </c>
    </row>
    <row r="14" spans="1:26" x14ac:dyDescent="0.3">
      <c r="A14" t="s">
        <v>10</v>
      </c>
      <c r="B14" s="9">
        <v>3.1</v>
      </c>
      <c r="C14" s="4">
        <v>0.6</v>
      </c>
      <c r="D14" s="77">
        <v>0.438</v>
      </c>
      <c r="E14" s="77">
        <v>0.4</v>
      </c>
      <c r="F14" s="86">
        <f t="shared" si="1"/>
        <v>0.41900000000000004</v>
      </c>
      <c r="G14" s="72">
        <v>0.25</v>
      </c>
      <c r="H14" s="78">
        <v>0.15</v>
      </c>
      <c r="I14" s="78">
        <v>0.15</v>
      </c>
      <c r="J14" s="91">
        <f t="shared" si="2"/>
        <v>0.15</v>
      </c>
      <c r="K14" s="12">
        <v>5</v>
      </c>
      <c r="L14" s="12">
        <v>3.3</v>
      </c>
      <c r="M14" s="13">
        <v>2</v>
      </c>
      <c r="N14" s="106">
        <f t="shared" si="3"/>
        <v>2.65</v>
      </c>
      <c r="O14" s="19">
        <v>0.51300000000000001</v>
      </c>
      <c r="P14" s="92">
        <v>0.25600000000000001</v>
      </c>
      <c r="Q14" s="87">
        <f t="shared" si="4"/>
        <v>0.38450000000000001</v>
      </c>
      <c r="R14" s="41">
        <f t="shared" si="5"/>
        <v>1.55</v>
      </c>
      <c r="S14" s="41"/>
      <c r="T14" s="100">
        <v>0</v>
      </c>
      <c r="U14" s="46">
        <f t="shared" si="0"/>
        <v>1.55</v>
      </c>
      <c r="V14" s="46">
        <v>1</v>
      </c>
      <c r="W14" s="107">
        <f t="shared" si="6"/>
        <v>0.64516129032258063</v>
      </c>
    </row>
    <row r="15" spans="1:26" x14ac:dyDescent="0.3">
      <c r="A15" t="s">
        <v>11</v>
      </c>
      <c r="B15" s="9">
        <v>2.2999999999999998</v>
      </c>
      <c r="C15" s="4">
        <v>0.6</v>
      </c>
      <c r="D15" s="77">
        <v>0.33300000000000002</v>
      </c>
      <c r="E15" s="77">
        <v>0</v>
      </c>
      <c r="F15" s="86">
        <f t="shared" si="1"/>
        <v>0.16650000000000001</v>
      </c>
      <c r="G15" s="72">
        <v>0.25</v>
      </c>
      <c r="H15" s="78">
        <v>0.111</v>
      </c>
      <c r="I15" s="78">
        <v>0.23100000000000001</v>
      </c>
      <c r="J15" s="91">
        <f t="shared" si="2"/>
        <v>0.17100000000000001</v>
      </c>
      <c r="K15" s="12">
        <v>5</v>
      </c>
      <c r="L15" s="12">
        <v>7</v>
      </c>
      <c r="M15" s="13">
        <v>2.2000000000000002</v>
      </c>
      <c r="N15" s="132">
        <f t="shared" si="3"/>
        <v>4.5999999999999996</v>
      </c>
      <c r="O15" s="19">
        <v>0.64100000000000001</v>
      </c>
      <c r="P15" s="92">
        <v>0.128</v>
      </c>
      <c r="Q15" s="87">
        <f t="shared" si="4"/>
        <v>0.38450000000000001</v>
      </c>
      <c r="R15" s="41">
        <f t="shared" si="5"/>
        <v>1.1499999999999999</v>
      </c>
      <c r="S15" s="41"/>
      <c r="T15" s="100">
        <v>0</v>
      </c>
      <c r="U15" s="46">
        <f t="shared" si="0"/>
        <v>1.1499999999999999</v>
      </c>
      <c r="V15" s="46">
        <v>0</v>
      </c>
      <c r="W15" s="107">
        <f t="shared" si="6"/>
        <v>0</v>
      </c>
    </row>
    <row r="16" spans="1:26" x14ac:dyDescent="0.3">
      <c r="A16" t="s">
        <v>12</v>
      </c>
      <c r="B16" s="9">
        <v>4.4000000000000004</v>
      </c>
      <c r="C16" s="4">
        <v>0.6</v>
      </c>
      <c r="D16" s="77">
        <v>0.35299999999999998</v>
      </c>
      <c r="E16" s="77">
        <v>0.35299999999999998</v>
      </c>
      <c r="F16" s="86">
        <f t="shared" si="1"/>
        <v>0.35299999999999998</v>
      </c>
      <c r="G16" s="72">
        <v>0.25</v>
      </c>
      <c r="H16" s="78">
        <v>5.8999999999999997E-2</v>
      </c>
      <c r="I16" s="78">
        <v>0.05</v>
      </c>
      <c r="J16" s="91">
        <f t="shared" si="2"/>
        <v>5.45E-2</v>
      </c>
      <c r="K16" s="12">
        <v>5</v>
      </c>
      <c r="L16" s="12">
        <v>3.9</v>
      </c>
      <c r="M16" s="13">
        <v>3.6</v>
      </c>
      <c r="N16" s="106">
        <f t="shared" si="3"/>
        <v>3.75</v>
      </c>
      <c r="O16" s="19">
        <v>0.222</v>
      </c>
      <c r="P16" s="92">
        <v>0.66700000000000004</v>
      </c>
      <c r="Q16" s="87">
        <f t="shared" si="4"/>
        <v>0.44450000000000001</v>
      </c>
      <c r="R16" s="41">
        <f t="shared" si="5"/>
        <v>2.2000000000000002</v>
      </c>
      <c r="S16" s="41"/>
      <c r="T16" s="100">
        <v>0</v>
      </c>
      <c r="U16" s="46">
        <f t="shared" si="0"/>
        <v>2.2000000000000002</v>
      </c>
      <c r="V16" s="46">
        <v>0</v>
      </c>
      <c r="W16" s="107">
        <f t="shared" si="6"/>
        <v>0</v>
      </c>
    </row>
    <row r="17" spans="1:23" x14ac:dyDescent="0.3">
      <c r="A17" t="s">
        <v>13</v>
      </c>
      <c r="B17" s="9">
        <v>5.2</v>
      </c>
      <c r="C17" s="4">
        <v>0.6</v>
      </c>
      <c r="D17" s="77">
        <v>0.28599999999999998</v>
      </c>
      <c r="E17" s="77">
        <v>0.1</v>
      </c>
      <c r="F17" s="86">
        <f t="shared" si="1"/>
        <v>0.193</v>
      </c>
      <c r="G17" s="72">
        <v>0.25</v>
      </c>
      <c r="H17" s="78">
        <v>0.33300000000000002</v>
      </c>
      <c r="I17" s="78">
        <v>0.33300000000000002</v>
      </c>
      <c r="J17" s="98">
        <f t="shared" si="2"/>
        <v>0.33300000000000002</v>
      </c>
      <c r="K17" s="12">
        <v>5</v>
      </c>
      <c r="L17" s="12">
        <v>2.7</v>
      </c>
      <c r="M17" s="13">
        <v>1.5</v>
      </c>
      <c r="N17" s="106">
        <f t="shared" si="3"/>
        <v>2.1</v>
      </c>
      <c r="O17" s="19">
        <v>0.40300000000000002</v>
      </c>
      <c r="P17" s="92">
        <v>0.40300000000000002</v>
      </c>
      <c r="Q17" s="87">
        <f t="shared" si="4"/>
        <v>0.40300000000000002</v>
      </c>
      <c r="R17" s="41">
        <f t="shared" si="5"/>
        <v>2.6</v>
      </c>
      <c r="S17" s="41"/>
      <c r="T17" s="100">
        <v>0</v>
      </c>
      <c r="U17" s="46">
        <f t="shared" si="0"/>
        <v>2.6</v>
      </c>
      <c r="V17" s="46">
        <v>1</v>
      </c>
      <c r="W17" s="107">
        <f t="shared" si="6"/>
        <v>0.38461538461538458</v>
      </c>
    </row>
    <row r="18" spans="1:23" x14ac:dyDescent="0.3">
      <c r="A18" t="s">
        <v>14</v>
      </c>
      <c r="B18" s="9">
        <v>6.6</v>
      </c>
      <c r="C18" s="4">
        <v>0.6</v>
      </c>
      <c r="D18" s="77">
        <v>0.33300000000000002</v>
      </c>
      <c r="E18" s="77">
        <v>0.53800000000000003</v>
      </c>
      <c r="F18" s="86">
        <f t="shared" si="1"/>
        <v>0.4355</v>
      </c>
      <c r="G18" s="72">
        <v>0.25</v>
      </c>
      <c r="H18" s="78">
        <v>0.28000000000000003</v>
      </c>
      <c r="I18" s="78">
        <v>0.17499999999999999</v>
      </c>
      <c r="J18" s="91">
        <f t="shared" si="2"/>
        <v>0.22750000000000001</v>
      </c>
      <c r="K18" s="12">
        <v>5</v>
      </c>
      <c r="L18" s="12">
        <v>4.3</v>
      </c>
      <c r="M18" s="13">
        <v>3.9</v>
      </c>
      <c r="N18" s="106">
        <f t="shared" si="3"/>
        <v>4.0999999999999996</v>
      </c>
      <c r="O18" s="19">
        <v>0.61599999999999999</v>
      </c>
      <c r="P18" s="92">
        <v>0.753</v>
      </c>
      <c r="Q18" s="87">
        <f t="shared" si="4"/>
        <v>0.6845</v>
      </c>
      <c r="R18" s="41">
        <f t="shared" si="5"/>
        <v>3.3</v>
      </c>
      <c r="S18" s="41">
        <v>3</v>
      </c>
      <c r="T18" s="100">
        <v>0.90909090909090917</v>
      </c>
      <c r="U18" s="46">
        <f t="shared" si="0"/>
        <v>3.3</v>
      </c>
      <c r="V18" s="46">
        <v>3</v>
      </c>
      <c r="W18" s="107">
        <f t="shared" si="6"/>
        <v>0.90909090909090917</v>
      </c>
    </row>
    <row r="19" spans="1:23" x14ac:dyDescent="0.3">
      <c r="A19" t="s">
        <v>15</v>
      </c>
      <c r="B19" s="9">
        <v>4</v>
      </c>
      <c r="C19" s="4">
        <v>0.6</v>
      </c>
      <c r="D19" s="77">
        <v>0.5</v>
      </c>
      <c r="E19" s="77">
        <v>0.154</v>
      </c>
      <c r="F19" s="86">
        <f t="shared" si="1"/>
        <v>0.32700000000000001</v>
      </c>
      <c r="G19" s="72">
        <v>0.25</v>
      </c>
      <c r="H19" s="78">
        <v>0.05</v>
      </c>
      <c r="I19" s="78">
        <v>0</v>
      </c>
      <c r="J19" s="91">
        <f t="shared" si="2"/>
        <v>2.5000000000000001E-2</v>
      </c>
      <c r="K19" s="12">
        <v>5</v>
      </c>
      <c r="L19" s="12">
        <v>4.3</v>
      </c>
      <c r="M19" s="13">
        <v>2.8</v>
      </c>
      <c r="N19" s="106">
        <f t="shared" si="3"/>
        <v>3.55</v>
      </c>
      <c r="O19" s="19">
        <v>0.66700000000000004</v>
      </c>
      <c r="P19" s="92">
        <v>0.33300000000000002</v>
      </c>
      <c r="Q19" s="87">
        <f t="shared" si="4"/>
        <v>0.5</v>
      </c>
      <c r="R19" s="41">
        <f t="shared" si="5"/>
        <v>2</v>
      </c>
      <c r="S19" s="41"/>
      <c r="T19" s="100">
        <v>0</v>
      </c>
      <c r="U19" s="46">
        <f t="shared" si="0"/>
        <v>2</v>
      </c>
      <c r="V19" s="46">
        <v>1</v>
      </c>
      <c r="W19" s="107">
        <f t="shared" si="6"/>
        <v>0.5</v>
      </c>
    </row>
    <row r="20" spans="1:23" x14ac:dyDescent="0.3">
      <c r="A20" t="s">
        <v>16</v>
      </c>
      <c r="B20" s="9">
        <v>2.8</v>
      </c>
      <c r="C20" s="4">
        <v>0.6</v>
      </c>
      <c r="D20" s="77">
        <v>0.33300000000000002</v>
      </c>
      <c r="E20" s="77">
        <v>0.375</v>
      </c>
      <c r="F20" s="86">
        <f t="shared" si="1"/>
        <v>0.35399999999999998</v>
      </c>
      <c r="G20" s="72">
        <v>0.25</v>
      </c>
      <c r="H20" s="78">
        <v>9.0999999999999998E-2</v>
      </c>
      <c r="I20" s="78">
        <v>0.42899999999999999</v>
      </c>
      <c r="J20" s="91">
        <f t="shared" si="2"/>
        <v>0.26</v>
      </c>
      <c r="K20" s="12">
        <v>5</v>
      </c>
      <c r="L20" s="12">
        <v>1.1000000000000001</v>
      </c>
      <c r="M20" s="13">
        <v>2.1</v>
      </c>
      <c r="N20" s="106">
        <f t="shared" si="3"/>
        <v>1.6</v>
      </c>
      <c r="O20" s="19">
        <v>1.304</v>
      </c>
      <c r="P20" s="92">
        <v>1.087</v>
      </c>
      <c r="Q20" s="87">
        <f t="shared" si="4"/>
        <v>1.1955</v>
      </c>
      <c r="R20" s="41">
        <f t="shared" si="5"/>
        <v>1.4</v>
      </c>
      <c r="S20" s="41"/>
      <c r="T20" s="100">
        <v>0</v>
      </c>
      <c r="U20" s="46">
        <f t="shared" si="0"/>
        <v>1.4</v>
      </c>
      <c r="V20" s="46">
        <v>1</v>
      </c>
      <c r="W20" s="107">
        <f t="shared" si="6"/>
        <v>0.7142857142857143</v>
      </c>
    </row>
    <row r="21" spans="1:23" x14ac:dyDescent="0.3">
      <c r="A21" t="s">
        <v>17</v>
      </c>
      <c r="B21" s="9">
        <v>6</v>
      </c>
      <c r="C21" s="4">
        <v>0.6</v>
      </c>
      <c r="D21" s="77">
        <v>0.64500000000000002</v>
      </c>
      <c r="E21" s="77">
        <v>0.28599999999999998</v>
      </c>
      <c r="F21" s="86">
        <f t="shared" si="1"/>
        <v>0.46550000000000002</v>
      </c>
      <c r="G21" s="72">
        <v>0.25</v>
      </c>
      <c r="H21" s="78">
        <v>0.22700000000000001</v>
      </c>
      <c r="I21" s="78">
        <v>0.158</v>
      </c>
      <c r="J21" s="91">
        <f t="shared" si="2"/>
        <v>0.1925</v>
      </c>
      <c r="K21" s="12">
        <v>5</v>
      </c>
      <c r="L21" s="12">
        <v>4.7</v>
      </c>
      <c r="M21" s="13">
        <v>2</v>
      </c>
      <c r="N21" s="106">
        <f t="shared" si="3"/>
        <v>3.35</v>
      </c>
      <c r="O21" s="19">
        <v>0.64300000000000002</v>
      </c>
      <c r="P21" s="92">
        <v>0.42899999999999999</v>
      </c>
      <c r="Q21" s="87">
        <f t="shared" si="4"/>
        <v>0.53600000000000003</v>
      </c>
      <c r="R21" s="41">
        <f t="shared" si="5"/>
        <v>3</v>
      </c>
      <c r="S21" s="41">
        <v>1</v>
      </c>
      <c r="T21" s="100">
        <v>0.33333333333333331</v>
      </c>
      <c r="U21" s="46">
        <f t="shared" si="0"/>
        <v>3</v>
      </c>
      <c r="V21" s="46">
        <v>3</v>
      </c>
      <c r="W21" s="107">
        <f t="shared" si="6"/>
        <v>1</v>
      </c>
    </row>
    <row r="22" spans="1:23" x14ac:dyDescent="0.3">
      <c r="A22" t="s">
        <v>18</v>
      </c>
      <c r="B22" s="9">
        <v>3.5</v>
      </c>
      <c r="C22" s="4">
        <v>0.6</v>
      </c>
      <c r="D22" s="77">
        <v>0.71399999999999997</v>
      </c>
      <c r="E22" s="77">
        <v>0.66700000000000004</v>
      </c>
      <c r="F22" s="116">
        <f t="shared" si="1"/>
        <v>0.6905</v>
      </c>
      <c r="G22" s="72">
        <v>0.25</v>
      </c>
      <c r="H22" s="78">
        <v>0.33300000000000002</v>
      </c>
      <c r="I22" s="78">
        <v>0.33300000000000002</v>
      </c>
      <c r="J22" s="91">
        <f t="shared" si="2"/>
        <v>0.33300000000000002</v>
      </c>
      <c r="K22" s="12">
        <v>5</v>
      </c>
      <c r="L22" s="12">
        <v>3.7</v>
      </c>
      <c r="M22" s="13">
        <v>2.9</v>
      </c>
      <c r="N22" s="106">
        <f t="shared" si="3"/>
        <v>3.3</v>
      </c>
      <c r="O22" s="19">
        <v>0.75</v>
      </c>
      <c r="P22" s="92">
        <v>1.125</v>
      </c>
      <c r="Q22" s="133">
        <f t="shared" si="4"/>
        <v>0.9375</v>
      </c>
      <c r="R22" s="41">
        <f t="shared" si="5"/>
        <v>1.75</v>
      </c>
      <c r="S22" s="41">
        <v>1</v>
      </c>
      <c r="T22" s="100">
        <v>0.5714285714285714</v>
      </c>
      <c r="U22" s="46">
        <f t="shared" si="0"/>
        <v>1.75</v>
      </c>
      <c r="V22" s="46">
        <v>2</v>
      </c>
      <c r="W22" s="107">
        <f t="shared" si="6"/>
        <v>1.1428571428571428</v>
      </c>
    </row>
    <row r="23" spans="1:23" x14ac:dyDescent="0.3">
      <c r="A23" t="s">
        <v>19</v>
      </c>
      <c r="B23" s="9">
        <v>4.8</v>
      </c>
      <c r="C23" s="4">
        <v>0.6</v>
      </c>
      <c r="D23" s="77">
        <v>0.39100000000000001</v>
      </c>
      <c r="E23" s="77">
        <v>8.6999999999999994E-2</v>
      </c>
      <c r="F23" s="86">
        <f t="shared" si="1"/>
        <v>0.23899999999999999</v>
      </c>
      <c r="G23" s="72">
        <v>0.25</v>
      </c>
      <c r="H23" s="78">
        <v>0.111</v>
      </c>
      <c r="I23" s="78">
        <v>6.3E-2</v>
      </c>
      <c r="J23" s="91">
        <f t="shared" si="2"/>
        <v>8.6999999999999994E-2</v>
      </c>
      <c r="K23" s="12">
        <v>5</v>
      </c>
      <c r="L23" s="12">
        <v>4.4000000000000004</v>
      </c>
      <c r="M23" s="13">
        <v>4.5999999999999996</v>
      </c>
      <c r="N23" s="106">
        <f t="shared" si="3"/>
        <v>4.5</v>
      </c>
      <c r="O23" s="19">
        <v>1.1759999999999999</v>
      </c>
      <c r="P23" s="92">
        <v>0.441</v>
      </c>
      <c r="Q23" s="87">
        <f t="shared" si="4"/>
        <v>0.8085</v>
      </c>
      <c r="R23" s="41">
        <f t="shared" si="5"/>
        <v>2.4</v>
      </c>
      <c r="S23" s="41"/>
      <c r="T23" s="100">
        <v>0</v>
      </c>
      <c r="U23" s="46">
        <f t="shared" si="0"/>
        <v>2.4</v>
      </c>
      <c r="V23" s="46">
        <v>1</v>
      </c>
      <c r="W23" s="107">
        <f t="shared" si="6"/>
        <v>0.41666666666666669</v>
      </c>
    </row>
    <row r="24" spans="1:23" x14ac:dyDescent="0.3">
      <c r="A24" t="s">
        <v>20</v>
      </c>
      <c r="B24" s="9">
        <v>11</v>
      </c>
      <c r="C24" s="4">
        <v>0.6</v>
      </c>
      <c r="D24" s="77">
        <v>0.436</v>
      </c>
      <c r="E24" s="77">
        <v>0.2</v>
      </c>
      <c r="F24" s="86">
        <f t="shared" si="1"/>
        <v>0.318</v>
      </c>
      <c r="G24" s="72">
        <v>0.25</v>
      </c>
      <c r="H24" s="78">
        <v>0.188</v>
      </c>
      <c r="I24" s="78">
        <v>0.125</v>
      </c>
      <c r="J24" s="91">
        <f t="shared" si="2"/>
        <v>0.1565</v>
      </c>
      <c r="K24" s="12">
        <v>5</v>
      </c>
      <c r="L24" s="12">
        <v>4.5</v>
      </c>
      <c r="M24" s="13">
        <v>3.2</v>
      </c>
      <c r="N24" s="106">
        <f t="shared" si="3"/>
        <v>3.85</v>
      </c>
      <c r="O24" s="19">
        <v>0.47899999999999998</v>
      </c>
      <c r="P24" s="92">
        <v>0.53900000000000003</v>
      </c>
      <c r="Q24" s="87">
        <f t="shared" si="4"/>
        <v>0.50900000000000001</v>
      </c>
      <c r="R24" s="41">
        <f t="shared" si="5"/>
        <v>5.5</v>
      </c>
      <c r="S24" s="41">
        <v>2</v>
      </c>
      <c r="T24" s="100">
        <v>0.36363636363636365</v>
      </c>
      <c r="U24" s="46">
        <f t="shared" si="0"/>
        <v>5.5</v>
      </c>
      <c r="V24" s="46">
        <v>3</v>
      </c>
      <c r="W24" s="107">
        <f t="shared" si="6"/>
        <v>0.54545454545454541</v>
      </c>
    </row>
    <row r="25" spans="1:23" ht="15.6" x14ac:dyDescent="0.3">
      <c r="A25" t="s">
        <v>21</v>
      </c>
      <c r="B25" s="9">
        <v>3</v>
      </c>
      <c r="C25" s="4">
        <v>0.6</v>
      </c>
      <c r="D25" s="77">
        <v>0.66700000000000004</v>
      </c>
      <c r="E25" s="77">
        <v>0.8</v>
      </c>
      <c r="F25" s="136">
        <f t="shared" si="1"/>
        <v>0.73350000000000004</v>
      </c>
      <c r="G25" s="72">
        <v>0.25</v>
      </c>
      <c r="H25" s="78">
        <v>0.35699999999999998</v>
      </c>
      <c r="I25" s="78">
        <v>0.28599999999999998</v>
      </c>
      <c r="J25" s="91">
        <f t="shared" si="2"/>
        <v>0.32150000000000001</v>
      </c>
      <c r="K25" s="12">
        <v>5</v>
      </c>
      <c r="L25" s="12">
        <v>7.7</v>
      </c>
      <c r="M25" s="13">
        <v>2.2999999999999998</v>
      </c>
      <c r="N25" s="106">
        <f t="shared" si="3"/>
        <v>5</v>
      </c>
      <c r="O25" s="19">
        <v>1.702</v>
      </c>
      <c r="P25" s="92">
        <v>0.63800000000000001</v>
      </c>
      <c r="Q25" s="87">
        <f t="shared" si="4"/>
        <v>1.17</v>
      </c>
      <c r="R25" s="41">
        <f t="shared" si="5"/>
        <v>1.5</v>
      </c>
      <c r="S25" s="41">
        <v>3</v>
      </c>
      <c r="T25" s="134">
        <v>2</v>
      </c>
      <c r="U25" s="46">
        <f t="shared" si="0"/>
        <v>1.5</v>
      </c>
      <c r="V25" s="46">
        <v>3</v>
      </c>
      <c r="W25" s="144">
        <f t="shared" si="6"/>
        <v>2</v>
      </c>
    </row>
    <row r="26" spans="1:23" x14ac:dyDescent="0.3">
      <c r="A26" t="s">
        <v>22</v>
      </c>
      <c r="B26" s="9">
        <v>3</v>
      </c>
      <c r="C26" s="4">
        <v>0.6</v>
      </c>
      <c r="D26" s="77">
        <v>0.84599999999999997</v>
      </c>
      <c r="E26" s="77">
        <v>0.55600000000000005</v>
      </c>
      <c r="F26" s="86">
        <f t="shared" si="1"/>
        <v>0.70100000000000007</v>
      </c>
      <c r="G26" s="72">
        <v>0.25</v>
      </c>
      <c r="H26" s="78">
        <v>0.5</v>
      </c>
      <c r="I26" s="78">
        <v>0.2</v>
      </c>
      <c r="J26" s="91">
        <f t="shared" si="2"/>
        <v>0.35</v>
      </c>
      <c r="K26" s="12">
        <v>5</v>
      </c>
      <c r="L26" s="12">
        <v>4</v>
      </c>
      <c r="M26" s="13">
        <v>1.7</v>
      </c>
      <c r="N26" s="106">
        <f t="shared" si="3"/>
        <v>2.85</v>
      </c>
      <c r="O26" s="19">
        <v>2.25</v>
      </c>
      <c r="P26" s="92">
        <v>0.25</v>
      </c>
      <c r="Q26" s="133">
        <f t="shared" si="4"/>
        <v>1.25</v>
      </c>
      <c r="R26" s="41">
        <f t="shared" si="5"/>
        <v>1.5</v>
      </c>
      <c r="S26" s="41">
        <v>5</v>
      </c>
      <c r="T26" s="139">
        <v>3.3333333333333335</v>
      </c>
      <c r="U26" s="46">
        <f t="shared" si="0"/>
        <v>1.5</v>
      </c>
      <c r="V26" s="46">
        <v>1</v>
      </c>
      <c r="W26" s="107">
        <f t="shared" si="6"/>
        <v>0.66666666666666663</v>
      </c>
    </row>
    <row r="27" spans="1:23" x14ac:dyDescent="0.3">
      <c r="A27" t="s">
        <v>23</v>
      </c>
      <c r="B27" s="9">
        <v>5.8</v>
      </c>
      <c r="C27" s="4">
        <v>0.6</v>
      </c>
      <c r="D27" s="77">
        <v>0.57699999999999996</v>
      </c>
      <c r="E27" s="77">
        <v>0.42099999999999999</v>
      </c>
      <c r="F27" s="86">
        <f t="shared" si="1"/>
        <v>0.499</v>
      </c>
      <c r="G27" s="72">
        <v>0.25</v>
      </c>
      <c r="H27" s="78">
        <v>5.2999999999999999E-2</v>
      </c>
      <c r="I27" s="78">
        <v>0.05</v>
      </c>
      <c r="J27" s="91">
        <f t="shared" si="2"/>
        <v>5.1500000000000004E-2</v>
      </c>
      <c r="K27" s="12">
        <v>5</v>
      </c>
      <c r="L27" s="12">
        <v>2.1</v>
      </c>
      <c r="M27" s="13">
        <v>3.3</v>
      </c>
      <c r="N27" s="106">
        <f t="shared" si="3"/>
        <v>2.7</v>
      </c>
      <c r="O27" s="19">
        <v>0.61899999999999999</v>
      </c>
      <c r="P27" s="92">
        <v>0.41199999999999998</v>
      </c>
      <c r="Q27" s="87">
        <f t="shared" si="4"/>
        <v>0.51549999999999996</v>
      </c>
      <c r="R27" s="41">
        <f t="shared" si="5"/>
        <v>2.9</v>
      </c>
      <c r="S27" s="41"/>
      <c r="T27" s="100">
        <v>0</v>
      </c>
      <c r="U27" s="46">
        <f t="shared" si="0"/>
        <v>2.9</v>
      </c>
      <c r="V27" s="46">
        <v>2</v>
      </c>
      <c r="W27" s="107">
        <f t="shared" si="6"/>
        <v>0.68965517241379315</v>
      </c>
    </row>
    <row r="28" spans="1:23" x14ac:dyDescent="0.3">
      <c r="A28" t="s">
        <v>24</v>
      </c>
      <c r="B28" s="9">
        <v>2.9</v>
      </c>
      <c r="C28" s="4">
        <v>0.6</v>
      </c>
      <c r="D28" s="77">
        <v>0.57099999999999995</v>
      </c>
      <c r="E28" s="77">
        <v>0.625</v>
      </c>
      <c r="F28" s="86">
        <f t="shared" si="1"/>
        <v>0.59799999999999998</v>
      </c>
      <c r="G28" s="72">
        <v>0.25</v>
      </c>
      <c r="H28" s="78">
        <v>0.28599999999999998</v>
      </c>
      <c r="I28" s="78">
        <v>0.23100000000000001</v>
      </c>
      <c r="J28" s="91">
        <f t="shared" si="2"/>
        <v>0.25850000000000001</v>
      </c>
      <c r="K28" s="12">
        <v>5</v>
      </c>
      <c r="L28" s="12">
        <v>9.3000000000000007</v>
      </c>
      <c r="M28" s="13">
        <v>2.7</v>
      </c>
      <c r="N28" s="106">
        <f t="shared" si="3"/>
        <v>6</v>
      </c>
      <c r="O28" s="19">
        <v>1.034</v>
      </c>
      <c r="P28" s="92">
        <v>0.34499999999999997</v>
      </c>
      <c r="Q28" s="87">
        <f t="shared" si="4"/>
        <v>0.6895</v>
      </c>
      <c r="R28" s="41">
        <f t="shared" si="5"/>
        <v>1.45</v>
      </c>
      <c r="S28" s="41"/>
      <c r="T28" s="100">
        <v>0</v>
      </c>
      <c r="U28" s="46">
        <f t="shared" si="0"/>
        <v>1.45</v>
      </c>
      <c r="V28" s="46">
        <v>0</v>
      </c>
      <c r="W28" s="107">
        <f t="shared" si="6"/>
        <v>0</v>
      </c>
    </row>
    <row r="29" spans="1:23" x14ac:dyDescent="0.3">
      <c r="A29" t="s">
        <v>25</v>
      </c>
      <c r="B29" s="9">
        <v>3</v>
      </c>
      <c r="C29" s="4">
        <v>0.6</v>
      </c>
      <c r="D29" s="77">
        <v>8.3000000000000004E-2</v>
      </c>
      <c r="E29" s="77">
        <v>0.375</v>
      </c>
      <c r="F29" s="86">
        <f t="shared" si="1"/>
        <v>0.22900000000000001</v>
      </c>
      <c r="G29" s="72">
        <v>0.25</v>
      </c>
      <c r="H29" s="78">
        <v>0.222</v>
      </c>
      <c r="I29" s="78">
        <v>6.7000000000000004E-2</v>
      </c>
      <c r="J29" s="91">
        <f t="shared" si="2"/>
        <v>0.14450000000000002</v>
      </c>
      <c r="K29" s="12">
        <v>5</v>
      </c>
      <c r="L29" s="12">
        <v>3.7</v>
      </c>
      <c r="M29" s="13">
        <v>3</v>
      </c>
      <c r="N29" s="106">
        <f t="shared" si="3"/>
        <v>3.35</v>
      </c>
      <c r="O29" s="19">
        <v>1.1539999999999999</v>
      </c>
      <c r="P29" s="92">
        <v>0.38500000000000001</v>
      </c>
      <c r="Q29" s="87">
        <f t="shared" si="4"/>
        <v>0.76949999999999996</v>
      </c>
      <c r="R29" s="41">
        <f t="shared" si="5"/>
        <v>1.5</v>
      </c>
      <c r="S29" s="41"/>
      <c r="T29" s="100">
        <v>0</v>
      </c>
      <c r="U29" s="46">
        <f t="shared" si="0"/>
        <v>1.5</v>
      </c>
      <c r="V29" s="46">
        <v>0</v>
      </c>
      <c r="W29" s="107">
        <f t="shared" si="6"/>
        <v>0</v>
      </c>
    </row>
    <row r="30" spans="1:23" ht="15.6" x14ac:dyDescent="0.3">
      <c r="A30" t="s">
        <v>30</v>
      </c>
      <c r="B30" s="9">
        <v>4</v>
      </c>
      <c r="C30" s="4">
        <v>0.6</v>
      </c>
      <c r="D30" s="77">
        <v>0.36399999999999999</v>
      </c>
      <c r="E30" s="77">
        <v>0.5</v>
      </c>
      <c r="F30" s="86">
        <f t="shared" si="1"/>
        <v>0.432</v>
      </c>
      <c r="G30" s="72">
        <v>0.25</v>
      </c>
      <c r="H30" s="78">
        <v>0.36399999999999999</v>
      </c>
      <c r="I30" s="78">
        <v>0.5</v>
      </c>
      <c r="J30" s="137">
        <f t="shared" si="2"/>
        <v>0.432</v>
      </c>
      <c r="K30" s="12">
        <v>5</v>
      </c>
      <c r="L30" s="12">
        <v>5.8</v>
      </c>
      <c r="M30" s="13">
        <v>1.3</v>
      </c>
      <c r="N30" s="106">
        <f t="shared" si="3"/>
        <v>3.55</v>
      </c>
      <c r="O30" s="19">
        <v>0.94599999999999995</v>
      </c>
      <c r="P30" s="92">
        <v>0.40500000000000003</v>
      </c>
      <c r="Q30" s="87">
        <f t="shared" si="4"/>
        <v>0.67549999999999999</v>
      </c>
      <c r="R30" s="41">
        <f t="shared" si="5"/>
        <v>2</v>
      </c>
      <c r="S30" s="41">
        <v>1</v>
      </c>
      <c r="T30" s="100">
        <v>0.5</v>
      </c>
      <c r="U30" s="46">
        <f t="shared" si="0"/>
        <v>2</v>
      </c>
      <c r="V30" s="46">
        <v>1</v>
      </c>
      <c r="W30" s="135">
        <f t="shared" si="6"/>
        <v>0.5</v>
      </c>
    </row>
    <row r="31" spans="1:23" x14ac:dyDescent="0.3">
      <c r="A31" t="s">
        <v>26</v>
      </c>
      <c r="B31" s="9">
        <v>5.6</v>
      </c>
      <c r="C31" s="4">
        <v>0.6</v>
      </c>
      <c r="D31" s="77">
        <v>0.5</v>
      </c>
      <c r="E31" s="77">
        <v>0.4</v>
      </c>
      <c r="F31" s="86">
        <f t="shared" si="1"/>
        <v>0.45</v>
      </c>
      <c r="G31" s="72">
        <v>0.25</v>
      </c>
      <c r="H31" s="78">
        <v>0.158</v>
      </c>
      <c r="I31" s="78">
        <v>0.36799999999999999</v>
      </c>
      <c r="J31" s="91">
        <f t="shared" si="2"/>
        <v>0.26300000000000001</v>
      </c>
      <c r="K31" s="12">
        <v>5</v>
      </c>
      <c r="L31" s="12">
        <v>4.8</v>
      </c>
      <c r="M31" s="13">
        <v>2.5</v>
      </c>
      <c r="N31" s="106">
        <f t="shared" si="3"/>
        <v>3.65</v>
      </c>
      <c r="O31" s="19">
        <v>0.52100000000000002</v>
      </c>
      <c r="P31" s="92">
        <v>0.72899999999999998</v>
      </c>
      <c r="Q31" s="87">
        <f t="shared" si="4"/>
        <v>0.625</v>
      </c>
      <c r="R31" s="41">
        <f t="shared" si="5"/>
        <v>2.8</v>
      </c>
      <c r="S31" s="41">
        <v>2</v>
      </c>
      <c r="T31" s="100">
        <v>0.7142857142857143</v>
      </c>
      <c r="U31" s="46">
        <f t="shared" si="0"/>
        <v>2.8</v>
      </c>
      <c r="V31" s="46">
        <v>1</v>
      </c>
      <c r="W31" s="107">
        <f t="shared" si="6"/>
        <v>0.35714285714285715</v>
      </c>
    </row>
    <row r="32" spans="1:23" x14ac:dyDescent="0.3">
      <c r="A32" t="s">
        <v>27</v>
      </c>
      <c r="B32" s="9">
        <v>6</v>
      </c>
      <c r="C32" s="4">
        <v>0.6</v>
      </c>
      <c r="D32" s="77">
        <v>0.60899999999999999</v>
      </c>
      <c r="E32" s="77">
        <v>0.41199999999999998</v>
      </c>
      <c r="F32" s="86">
        <f t="shared" si="1"/>
        <v>0.51049999999999995</v>
      </c>
      <c r="G32" s="72">
        <v>0.25</v>
      </c>
      <c r="H32" s="78">
        <v>0.161</v>
      </c>
      <c r="I32" s="78">
        <v>6.5000000000000002E-2</v>
      </c>
      <c r="J32" s="91">
        <f t="shared" si="2"/>
        <v>0.113</v>
      </c>
      <c r="K32" s="12">
        <v>5</v>
      </c>
      <c r="L32" s="12">
        <v>3.3</v>
      </c>
      <c r="M32" s="13">
        <v>2.7</v>
      </c>
      <c r="N32" s="106">
        <f t="shared" si="3"/>
        <v>3</v>
      </c>
      <c r="O32" s="19">
        <v>1.1319999999999999</v>
      </c>
      <c r="P32" s="92">
        <v>1.038</v>
      </c>
      <c r="Q32" s="87">
        <f t="shared" si="4"/>
        <v>1.085</v>
      </c>
      <c r="R32" s="41">
        <f t="shared" si="5"/>
        <v>3</v>
      </c>
      <c r="S32" s="41"/>
      <c r="T32" s="100">
        <v>0</v>
      </c>
      <c r="U32" s="46">
        <f t="shared" si="0"/>
        <v>3</v>
      </c>
      <c r="V32" s="46">
        <v>1</v>
      </c>
      <c r="W32" s="107">
        <f t="shared" si="6"/>
        <v>0.33333333333333331</v>
      </c>
    </row>
    <row r="33" spans="1:23" x14ac:dyDescent="0.3">
      <c r="A33" t="s">
        <v>28</v>
      </c>
      <c r="B33" s="9">
        <v>1.7</v>
      </c>
      <c r="C33" s="4">
        <v>0.6</v>
      </c>
      <c r="D33" s="77">
        <v>0.5</v>
      </c>
      <c r="E33" s="77">
        <v>0.4</v>
      </c>
      <c r="F33" s="86">
        <f t="shared" si="1"/>
        <v>0.45</v>
      </c>
      <c r="G33" s="72">
        <v>0.25</v>
      </c>
      <c r="H33" s="78">
        <v>7.6999999999999999E-2</v>
      </c>
      <c r="I33" s="78">
        <v>0</v>
      </c>
      <c r="J33" s="91">
        <f t="shared" si="2"/>
        <v>3.85E-2</v>
      </c>
      <c r="K33" s="12">
        <v>5</v>
      </c>
      <c r="L33" s="12">
        <v>1.8</v>
      </c>
      <c r="M33" s="13">
        <v>2.9</v>
      </c>
      <c r="N33" s="106">
        <f t="shared" si="3"/>
        <v>2.35</v>
      </c>
      <c r="O33" s="19">
        <v>0.6</v>
      </c>
      <c r="P33" s="92">
        <v>0.2</v>
      </c>
      <c r="Q33" s="87">
        <f t="shared" si="4"/>
        <v>0.4</v>
      </c>
      <c r="R33" s="41">
        <f t="shared" si="5"/>
        <v>0.85</v>
      </c>
      <c r="S33" s="41"/>
      <c r="T33" s="100">
        <v>0</v>
      </c>
      <c r="U33" s="46">
        <f t="shared" si="0"/>
        <v>0.85</v>
      </c>
      <c r="V33" s="46">
        <v>0</v>
      </c>
      <c r="W33" s="107">
        <f t="shared" si="6"/>
        <v>0</v>
      </c>
    </row>
    <row r="34" spans="1:23" ht="15" thickBot="1" x14ac:dyDescent="0.35">
      <c r="A34" t="s">
        <v>33</v>
      </c>
      <c r="B34" s="9">
        <f>SUM(B5:B33)</f>
        <v>124.60000000000001</v>
      </c>
      <c r="C34" s="22"/>
      <c r="D34" s="20"/>
      <c r="E34" s="20"/>
      <c r="F34" s="20"/>
      <c r="G34" s="10"/>
      <c r="H34" s="105"/>
      <c r="I34" s="10"/>
      <c r="J34" s="10"/>
      <c r="K34" s="20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</row>
    <row r="35" spans="1:23" ht="15" thickTop="1" x14ac:dyDescent="0.3">
      <c r="G35" s="1"/>
      <c r="H35" s="1"/>
      <c r="I35" s="1"/>
      <c r="J35" s="1"/>
    </row>
  </sheetData>
  <mergeCells count="14">
    <mergeCell ref="R3:T3"/>
    <mergeCell ref="U3:W3"/>
    <mergeCell ref="C1:V1"/>
    <mergeCell ref="R2:T2"/>
    <mergeCell ref="U2:W2"/>
    <mergeCell ref="B2:B3"/>
    <mergeCell ref="C2:F2"/>
    <mergeCell ref="G2:J2"/>
    <mergeCell ref="K2:N2"/>
    <mergeCell ref="O2:Q2"/>
    <mergeCell ref="C3:F3"/>
    <mergeCell ref="G3:J3"/>
    <mergeCell ref="K3:N3"/>
    <mergeCell ref="O3:Q3"/>
  </mergeCells>
  <pageMargins left="0.25" right="0.25" top="0.75" bottom="0.75" header="0.3" footer="0.3"/>
  <pageSetup paperSize="8" scale="71" orientation="landscape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C60456-73F3-406B-9D4D-13632A3918CB}">
  <sheetPr codeName="Feuil8">
    <tabColor rgb="FF00B050"/>
    <pageSetUpPr fitToPage="1"/>
  </sheetPr>
  <dimension ref="A1:AH34"/>
  <sheetViews>
    <sheetView zoomScale="70" zoomScaleNormal="70" workbookViewId="0">
      <pane xSplit="1" topLeftCell="N1" activePane="topRight" state="frozen"/>
      <selection pane="topRight" activeCell="AG4" sqref="AG4:AG32"/>
    </sheetView>
  </sheetViews>
  <sheetFormatPr baseColWidth="10" defaultRowHeight="14.4" x14ac:dyDescent="0.3"/>
  <cols>
    <col min="1" max="2" width="14.88671875" customWidth="1"/>
    <col min="3" max="3" width="11.33203125" customWidth="1"/>
    <col min="4" max="7" width="11.21875" customWidth="1"/>
    <col min="8" max="8" width="12.109375" customWidth="1"/>
    <col min="9" max="12" width="12.44140625" customWidth="1"/>
    <col min="13" max="16" width="12.21875" customWidth="1"/>
    <col min="17" max="17" width="11.21875" customWidth="1"/>
    <col min="18" max="30" width="12.21875" customWidth="1"/>
    <col min="31" max="32" width="17.88671875" customWidth="1"/>
    <col min="33" max="33" width="16" customWidth="1"/>
  </cols>
  <sheetData>
    <row r="1" spans="1:34" ht="47.4" customHeight="1" x14ac:dyDescent="0.3">
      <c r="C1" s="183" t="s">
        <v>98</v>
      </c>
      <c r="D1" s="183"/>
      <c r="E1" s="183"/>
      <c r="F1" s="183"/>
      <c r="G1" s="183"/>
      <c r="H1" s="183"/>
      <c r="I1" s="183"/>
      <c r="J1" s="183"/>
      <c r="K1" s="183"/>
      <c r="L1" s="183"/>
      <c r="M1" s="183"/>
      <c r="N1" s="183"/>
      <c r="O1" s="183"/>
      <c r="P1" s="183"/>
      <c r="Q1" s="183"/>
      <c r="R1" s="183"/>
      <c r="S1" s="183"/>
      <c r="T1" s="183"/>
      <c r="U1" s="183"/>
      <c r="V1" s="183"/>
      <c r="W1" s="183"/>
      <c r="X1" s="183"/>
      <c r="Y1" s="183"/>
      <c r="Z1" s="183"/>
      <c r="AA1" s="183"/>
      <c r="AB1" s="183"/>
      <c r="AC1" s="183"/>
      <c r="AD1" s="183"/>
      <c r="AE1" s="183"/>
      <c r="AF1" s="183"/>
      <c r="AG1" s="183"/>
    </row>
    <row r="2" spans="1:34" ht="29.4" customHeight="1" x14ac:dyDescent="0.3">
      <c r="B2" s="7" t="s">
        <v>29</v>
      </c>
      <c r="C2" s="182" t="s">
        <v>0</v>
      </c>
      <c r="D2" s="182"/>
      <c r="E2" s="182"/>
      <c r="F2" s="182"/>
      <c r="G2" s="182"/>
      <c r="H2" s="189" t="s">
        <v>62</v>
      </c>
      <c r="I2" s="189"/>
      <c r="J2" s="189"/>
      <c r="K2" s="189"/>
      <c r="L2" s="189"/>
      <c r="M2" s="187" t="s">
        <v>40</v>
      </c>
      <c r="N2" s="187"/>
      <c r="O2" s="187"/>
      <c r="P2" s="187"/>
      <c r="Q2" s="187"/>
      <c r="R2" s="188" t="s">
        <v>37</v>
      </c>
      <c r="S2" s="188"/>
      <c r="T2" s="188"/>
      <c r="U2" s="188"/>
      <c r="V2" s="188"/>
      <c r="W2" s="184" t="s">
        <v>43</v>
      </c>
      <c r="X2" s="185"/>
      <c r="Y2" s="185"/>
      <c r="Z2" s="185"/>
      <c r="AA2" s="186" t="s">
        <v>50</v>
      </c>
      <c r="AB2" s="186"/>
      <c r="AC2" s="186"/>
      <c r="AD2" s="186"/>
      <c r="AE2" s="63" t="s">
        <v>42</v>
      </c>
      <c r="AF2" s="65" t="s">
        <v>99</v>
      </c>
      <c r="AG2" s="64" t="s">
        <v>100</v>
      </c>
    </row>
    <row r="3" spans="1:34" ht="100.8" x14ac:dyDescent="0.3">
      <c r="B3" s="8" t="s">
        <v>32</v>
      </c>
      <c r="C3" s="29" t="s">
        <v>106</v>
      </c>
      <c r="D3" s="29" t="s">
        <v>105</v>
      </c>
      <c r="E3" s="29" t="s">
        <v>108</v>
      </c>
      <c r="F3" s="36" t="s">
        <v>41</v>
      </c>
      <c r="G3" s="29" t="s">
        <v>103</v>
      </c>
      <c r="H3" s="28" t="s">
        <v>106</v>
      </c>
      <c r="I3" s="28" t="s">
        <v>105</v>
      </c>
      <c r="J3" s="28" t="s">
        <v>107</v>
      </c>
      <c r="K3" s="37" t="s">
        <v>41</v>
      </c>
      <c r="L3" s="28" t="s">
        <v>103</v>
      </c>
      <c r="M3" s="33" t="s">
        <v>106</v>
      </c>
      <c r="N3" s="26" t="s">
        <v>105</v>
      </c>
      <c r="O3" s="26" t="s">
        <v>107</v>
      </c>
      <c r="P3" s="38" t="s">
        <v>41</v>
      </c>
      <c r="Q3" s="26" t="s">
        <v>103</v>
      </c>
      <c r="R3" s="27" t="s">
        <v>106</v>
      </c>
      <c r="S3" s="27" t="s">
        <v>105</v>
      </c>
      <c r="T3" s="27" t="s">
        <v>104</v>
      </c>
      <c r="U3" s="39" t="s">
        <v>57</v>
      </c>
      <c r="V3" s="27" t="s">
        <v>103</v>
      </c>
      <c r="W3" s="40" t="s">
        <v>102</v>
      </c>
      <c r="X3" s="40" t="s">
        <v>48</v>
      </c>
      <c r="Y3" s="43" t="s">
        <v>59</v>
      </c>
      <c r="Z3" s="44" t="s">
        <v>49</v>
      </c>
      <c r="AA3" s="47" t="s">
        <v>102</v>
      </c>
      <c r="AB3" s="47" t="s">
        <v>48</v>
      </c>
      <c r="AC3" s="53" t="s">
        <v>59</v>
      </c>
      <c r="AD3" s="47" t="s">
        <v>58</v>
      </c>
      <c r="AE3" s="31" t="s">
        <v>101</v>
      </c>
      <c r="AF3" s="66"/>
      <c r="AG3" s="57"/>
    </row>
    <row r="4" spans="1:34" ht="15.6" x14ac:dyDescent="0.3">
      <c r="A4" t="s">
        <v>1</v>
      </c>
      <c r="B4" s="9">
        <v>3.2</v>
      </c>
      <c r="C4" s="3"/>
      <c r="D4" s="48"/>
      <c r="E4" s="3">
        <f>C4+D4</f>
        <v>0</v>
      </c>
      <c r="F4" s="3"/>
      <c r="G4" s="3">
        <f>E4+F4</f>
        <v>0</v>
      </c>
      <c r="H4" s="82"/>
      <c r="I4" s="82"/>
      <c r="J4" s="75">
        <f>H4+I4</f>
        <v>0</v>
      </c>
      <c r="K4" s="6"/>
      <c r="L4" s="75">
        <f>J4+K4</f>
        <v>0</v>
      </c>
      <c r="M4" s="84">
        <v>1</v>
      </c>
      <c r="N4" s="84">
        <v>1</v>
      </c>
      <c r="O4" s="13">
        <f>M4+N4</f>
        <v>2</v>
      </c>
      <c r="P4" s="13">
        <v>2</v>
      </c>
      <c r="Q4" s="13">
        <f>O4+P4</f>
        <v>4</v>
      </c>
      <c r="R4" s="18"/>
      <c r="S4" s="83">
        <v>1</v>
      </c>
      <c r="T4" s="18">
        <f>R4+S4</f>
        <v>1</v>
      </c>
      <c r="U4" s="18"/>
      <c r="V4" s="18">
        <f>T4+U4</f>
        <v>1</v>
      </c>
      <c r="W4" s="101"/>
      <c r="X4" s="102">
        <v>0</v>
      </c>
      <c r="Y4" s="41"/>
      <c r="Z4" s="41">
        <f>W4+Y4</f>
        <v>0</v>
      </c>
      <c r="AA4" s="96"/>
      <c r="AB4" s="108">
        <v>0</v>
      </c>
      <c r="AC4" s="46"/>
      <c r="AD4" s="46">
        <f>AA4+AC4</f>
        <v>0</v>
      </c>
      <c r="AE4" s="54">
        <f>G4+L4+Q4+V4+Z4+AD4</f>
        <v>5</v>
      </c>
      <c r="AF4" s="67">
        <v>2</v>
      </c>
      <c r="AG4" s="76">
        <f>AE4+AF4</f>
        <v>7</v>
      </c>
    </row>
    <row r="5" spans="1:34" ht="15.6" x14ac:dyDescent="0.3">
      <c r="A5" t="s">
        <v>2</v>
      </c>
      <c r="B5" s="9">
        <v>4</v>
      </c>
      <c r="C5" s="3"/>
      <c r="D5" s="48"/>
      <c r="E5" s="3">
        <f t="shared" ref="E5:E32" si="0">C5+D5</f>
        <v>0</v>
      </c>
      <c r="F5" s="3"/>
      <c r="G5" s="3">
        <f t="shared" ref="G5:G32" si="1">E5+F5</f>
        <v>0</v>
      </c>
      <c r="H5" s="82">
        <v>1</v>
      </c>
      <c r="I5" s="82"/>
      <c r="J5" s="75">
        <f t="shared" ref="J5:J32" si="2">H5+I5</f>
        <v>1</v>
      </c>
      <c r="K5" s="6"/>
      <c r="L5" s="75">
        <f t="shared" ref="L5:L32" si="3">J5+K5</f>
        <v>1</v>
      </c>
      <c r="M5" s="84">
        <v>1</v>
      </c>
      <c r="N5" s="84"/>
      <c r="O5" s="13">
        <f t="shared" ref="O5:O32" si="4">M5+N5</f>
        <v>1</v>
      </c>
      <c r="P5" s="13"/>
      <c r="Q5" s="13">
        <f t="shared" ref="Q5:Q32" si="5">O5+P5</f>
        <v>1</v>
      </c>
      <c r="R5" s="83">
        <v>1</v>
      </c>
      <c r="S5" s="83">
        <v>1</v>
      </c>
      <c r="T5" s="18">
        <f t="shared" ref="T5:T32" si="6">R5+S5</f>
        <v>2</v>
      </c>
      <c r="U5" s="18">
        <v>2</v>
      </c>
      <c r="V5" s="18">
        <f t="shared" ref="V5:V32" si="7">T5+U5</f>
        <v>4</v>
      </c>
      <c r="W5" s="101"/>
      <c r="X5" s="102">
        <v>0</v>
      </c>
      <c r="Y5" s="41"/>
      <c r="Z5" s="41">
        <f t="shared" ref="Z5:Z32" si="8">W5+Y5</f>
        <v>0</v>
      </c>
      <c r="AA5" s="96">
        <v>2</v>
      </c>
      <c r="AB5" s="108">
        <v>1</v>
      </c>
      <c r="AC5" s="46"/>
      <c r="AD5" s="46">
        <f t="shared" ref="AD5:AD32" si="9">AA5+AC5</f>
        <v>2</v>
      </c>
      <c r="AE5" s="54">
        <f t="shared" ref="AE5:AE32" si="10">G5+L5+Q5+V5+Z5+AD5</f>
        <v>8</v>
      </c>
      <c r="AF5" s="67">
        <v>3</v>
      </c>
      <c r="AG5" s="76">
        <f t="shared" ref="AG5:AG32" si="11">AE5+AF5</f>
        <v>11</v>
      </c>
    </row>
    <row r="6" spans="1:34" ht="15.6" x14ac:dyDescent="0.3">
      <c r="A6" t="s">
        <v>3</v>
      </c>
      <c r="B6" s="9">
        <v>5.2</v>
      </c>
      <c r="C6" s="3"/>
      <c r="D6" s="48"/>
      <c r="E6" s="3">
        <f t="shared" si="0"/>
        <v>0</v>
      </c>
      <c r="F6" s="3"/>
      <c r="G6" s="3">
        <f t="shared" si="1"/>
        <v>0</v>
      </c>
      <c r="H6" s="82">
        <v>1</v>
      </c>
      <c r="I6" s="82">
        <v>1</v>
      </c>
      <c r="J6" s="75">
        <f t="shared" si="2"/>
        <v>2</v>
      </c>
      <c r="K6" s="6"/>
      <c r="L6" s="75">
        <f t="shared" si="3"/>
        <v>2</v>
      </c>
      <c r="M6" s="13"/>
      <c r="N6" s="84"/>
      <c r="O6" s="13">
        <f t="shared" si="4"/>
        <v>0</v>
      </c>
      <c r="P6" s="13"/>
      <c r="Q6" s="13">
        <f t="shared" si="5"/>
        <v>0</v>
      </c>
      <c r="R6" s="18"/>
      <c r="S6" s="50"/>
      <c r="T6" s="18">
        <f t="shared" si="6"/>
        <v>0</v>
      </c>
      <c r="U6" s="18"/>
      <c r="V6" s="18">
        <f t="shared" si="7"/>
        <v>0</v>
      </c>
      <c r="W6" s="101"/>
      <c r="X6" s="102">
        <v>0</v>
      </c>
      <c r="Y6" s="41"/>
      <c r="Z6" s="41">
        <f t="shared" si="8"/>
        <v>0</v>
      </c>
      <c r="AA6" s="96"/>
      <c r="AB6" s="108">
        <v>0.38461538461538458</v>
      </c>
      <c r="AC6" s="46"/>
      <c r="AD6" s="46">
        <f t="shared" si="9"/>
        <v>0</v>
      </c>
      <c r="AE6" s="54">
        <f t="shared" si="10"/>
        <v>2</v>
      </c>
      <c r="AF6" s="67">
        <v>1</v>
      </c>
      <c r="AG6" s="76">
        <f t="shared" si="11"/>
        <v>3</v>
      </c>
    </row>
    <row r="7" spans="1:34" ht="15.6" x14ac:dyDescent="0.3">
      <c r="A7" t="s">
        <v>4</v>
      </c>
      <c r="B7" s="9">
        <v>3.7</v>
      </c>
      <c r="C7" s="3"/>
      <c r="D7" s="81"/>
      <c r="E7" s="3">
        <f t="shared" si="0"/>
        <v>0</v>
      </c>
      <c r="F7" s="3"/>
      <c r="G7" s="3">
        <f t="shared" si="1"/>
        <v>0</v>
      </c>
      <c r="H7" s="75"/>
      <c r="I7" s="82"/>
      <c r="J7" s="75">
        <f t="shared" si="2"/>
        <v>0</v>
      </c>
      <c r="K7" s="6"/>
      <c r="L7" s="75">
        <f t="shared" si="3"/>
        <v>0</v>
      </c>
      <c r="M7" s="13"/>
      <c r="N7" s="84"/>
      <c r="O7" s="13">
        <f t="shared" si="4"/>
        <v>0</v>
      </c>
      <c r="P7" s="13"/>
      <c r="Q7" s="13">
        <f t="shared" si="5"/>
        <v>0</v>
      </c>
      <c r="R7" s="18"/>
      <c r="S7" s="83">
        <v>1</v>
      </c>
      <c r="T7" s="18">
        <f t="shared" si="6"/>
        <v>1</v>
      </c>
      <c r="U7" s="18"/>
      <c r="V7" s="18">
        <f t="shared" si="7"/>
        <v>1</v>
      </c>
      <c r="W7" s="101"/>
      <c r="X7" s="102">
        <v>0</v>
      </c>
      <c r="Y7" s="41"/>
      <c r="Z7" s="41">
        <f t="shared" si="8"/>
        <v>0</v>
      </c>
      <c r="AA7" s="96"/>
      <c r="AB7" s="108">
        <v>0.54054054054054046</v>
      </c>
      <c r="AC7" s="46"/>
      <c r="AD7" s="46">
        <f t="shared" si="9"/>
        <v>0</v>
      </c>
      <c r="AE7" s="54">
        <f t="shared" si="10"/>
        <v>1</v>
      </c>
      <c r="AF7" s="67">
        <v>3</v>
      </c>
      <c r="AG7" s="76">
        <f t="shared" si="11"/>
        <v>4</v>
      </c>
    </row>
    <row r="8" spans="1:34" ht="15.6" x14ac:dyDescent="0.3">
      <c r="A8" t="s">
        <v>5</v>
      </c>
      <c r="B8" s="9">
        <v>5</v>
      </c>
      <c r="C8" s="3"/>
      <c r="D8" s="48"/>
      <c r="E8" s="3">
        <f t="shared" si="0"/>
        <v>0</v>
      </c>
      <c r="F8" s="3"/>
      <c r="G8" s="3">
        <f t="shared" si="1"/>
        <v>0</v>
      </c>
      <c r="H8" s="75"/>
      <c r="I8" s="82"/>
      <c r="J8" s="75">
        <f t="shared" si="2"/>
        <v>0</v>
      </c>
      <c r="K8" s="6"/>
      <c r="L8" s="75">
        <f t="shared" si="3"/>
        <v>0</v>
      </c>
      <c r="M8" s="84">
        <v>1</v>
      </c>
      <c r="N8" s="84">
        <v>1</v>
      </c>
      <c r="O8" s="13">
        <f t="shared" si="4"/>
        <v>2</v>
      </c>
      <c r="P8" s="13"/>
      <c r="Q8" s="13">
        <f t="shared" si="5"/>
        <v>2</v>
      </c>
      <c r="R8" s="18"/>
      <c r="S8" s="50"/>
      <c r="T8" s="18">
        <f t="shared" si="6"/>
        <v>0</v>
      </c>
      <c r="U8" s="18"/>
      <c r="V8" s="18">
        <f t="shared" si="7"/>
        <v>0</v>
      </c>
      <c r="W8" s="101">
        <v>2</v>
      </c>
      <c r="X8" s="102">
        <v>1.6</v>
      </c>
      <c r="Y8" s="41"/>
      <c r="Z8" s="41">
        <f t="shared" si="8"/>
        <v>2</v>
      </c>
      <c r="AA8" s="96"/>
      <c r="AB8" s="108">
        <v>0.8</v>
      </c>
      <c r="AC8" s="46"/>
      <c r="AD8" s="46">
        <f t="shared" si="9"/>
        <v>0</v>
      </c>
      <c r="AE8" s="54">
        <f t="shared" si="10"/>
        <v>4</v>
      </c>
      <c r="AF8" s="67">
        <v>4</v>
      </c>
      <c r="AG8" s="76">
        <f t="shared" si="11"/>
        <v>8</v>
      </c>
    </row>
    <row r="9" spans="1:34" ht="15.6" x14ac:dyDescent="0.3">
      <c r="A9" t="s">
        <v>6</v>
      </c>
      <c r="B9" s="9">
        <v>3.8</v>
      </c>
      <c r="C9" s="3"/>
      <c r="D9" s="48"/>
      <c r="E9" s="3">
        <f t="shared" si="0"/>
        <v>0</v>
      </c>
      <c r="F9" s="3"/>
      <c r="G9" s="3">
        <f t="shared" si="1"/>
        <v>0</v>
      </c>
      <c r="H9" s="75"/>
      <c r="I9" s="82"/>
      <c r="J9" s="75">
        <f t="shared" si="2"/>
        <v>0</v>
      </c>
      <c r="K9" s="6"/>
      <c r="L9" s="75">
        <f t="shared" si="3"/>
        <v>0</v>
      </c>
      <c r="M9" s="84">
        <v>1</v>
      </c>
      <c r="N9" s="84"/>
      <c r="O9" s="13">
        <f t="shared" si="4"/>
        <v>1</v>
      </c>
      <c r="P9" s="13"/>
      <c r="Q9" s="13">
        <f t="shared" si="5"/>
        <v>1</v>
      </c>
      <c r="R9" s="18"/>
      <c r="S9" s="50"/>
      <c r="T9" s="18">
        <f t="shared" si="6"/>
        <v>0</v>
      </c>
      <c r="U9" s="18"/>
      <c r="V9" s="18">
        <f t="shared" si="7"/>
        <v>0</v>
      </c>
      <c r="W9" s="101"/>
      <c r="X9" s="102">
        <v>0.52631578947368418</v>
      </c>
      <c r="Y9" s="41"/>
      <c r="Z9" s="41">
        <f t="shared" si="8"/>
        <v>0</v>
      </c>
      <c r="AA9" s="96"/>
      <c r="AB9" s="108">
        <v>0</v>
      </c>
      <c r="AC9" s="46"/>
      <c r="AD9" s="46">
        <f t="shared" si="9"/>
        <v>0</v>
      </c>
      <c r="AE9" s="54">
        <f t="shared" si="10"/>
        <v>1</v>
      </c>
      <c r="AF9" s="67">
        <v>2</v>
      </c>
      <c r="AG9" s="76">
        <f t="shared" si="11"/>
        <v>3</v>
      </c>
    </row>
    <row r="10" spans="1:34" ht="15.6" x14ac:dyDescent="0.3">
      <c r="A10" t="s">
        <v>7</v>
      </c>
      <c r="B10" s="9">
        <v>4</v>
      </c>
      <c r="C10" s="81"/>
      <c r="D10" s="48"/>
      <c r="E10" s="3">
        <f t="shared" si="0"/>
        <v>0</v>
      </c>
      <c r="F10" s="3"/>
      <c r="G10" s="3">
        <f t="shared" si="1"/>
        <v>0</v>
      </c>
      <c r="H10" s="82"/>
      <c r="I10" s="82"/>
      <c r="J10" s="75">
        <f t="shared" si="2"/>
        <v>0</v>
      </c>
      <c r="K10" s="6"/>
      <c r="L10" s="75">
        <f t="shared" si="3"/>
        <v>0</v>
      </c>
      <c r="M10" s="84"/>
      <c r="N10" s="84"/>
      <c r="O10" s="13">
        <f t="shared" si="4"/>
        <v>0</v>
      </c>
      <c r="P10" s="13"/>
      <c r="Q10" s="13">
        <f t="shared" si="5"/>
        <v>0</v>
      </c>
      <c r="R10" s="83">
        <v>1</v>
      </c>
      <c r="S10" s="83"/>
      <c r="T10" s="18">
        <f t="shared" si="6"/>
        <v>1</v>
      </c>
      <c r="U10" s="18"/>
      <c r="V10" s="18">
        <f t="shared" si="7"/>
        <v>1</v>
      </c>
      <c r="W10" s="101"/>
      <c r="X10" s="102">
        <v>0</v>
      </c>
      <c r="Y10" s="41"/>
      <c r="Z10" s="41">
        <f t="shared" si="8"/>
        <v>0</v>
      </c>
      <c r="AA10" s="96">
        <v>2</v>
      </c>
      <c r="AB10" s="108">
        <v>1.5</v>
      </c>
      <c r="AC10" s="46"/>
      <c r="AD10" s="46">
        <f t="shared" si="9"/>
        <v>2</v>
      </c>
      <c r="AE10" s="54">
        <f t="shared" si="10"/>
        <v>3</v>
      </c>
      <c r="AF10" s="67">
        <v>3</v>
      </c>
      <c r="AG10" s="76">
        <f t="shared" si="11"/>
        <v>6</v>
      </c>
    </row>
    <row r="11" spans="1:34" ht="15.6" x14ac:dyDescent="0.3">
      <c r="A11" t="s">
        <v>8</v>
      </c>
      <c r="B11" s="9">
        <v>3</v>
      </c>
      <c r="C11" s="3"/>
      <c r="D11" s="48"/>
      <c r="E11" s="3">
        <f t="shared" si="0"/>
        <v>0</v>
      </c>
      <c r="F11" s="3"/>
      <c r="G11" s="3">
        <f t="shared" si="1"/>
        <v>0</v>
      </c>
      <c r="H11" s="75"/>
      <c r="I11" s="82"/>
      <c r="J11" s="75">
        <f t="shared" si="2"/>
        <v>0</v>
      </c>
      <c r="K11" s="6"/>
      <c r="L11" s="75">
        <f t="shared" si="3"/>
        <v>0</v>
      </c>
      <c r="M11" s="84">
        <v>1</v>
      </c>
      <c r="N11" s="84">
        <v>1</v>
      </c>
      <c r="O11" s="13">
        <f t="shared" si="4"/>
        <v>2</v>
      </c>
      <c r="P11" s="13"/>
      <c r="Q11" s="13">
        <f t="shared" si="5"/>
        <v>2</v>
      </c>
      <c r="R11" s="18"/>
      <c r="S11" s="83"/>
      <c r="T11" s="18">
        <f t="shared" si="6"/>
        <v>0</v>
      </c>
      <c r="U11" s="18"/>
      <c r="V11" s="18">
        <f t="shared" si="7"/>
        <v>0</v>
      </c>
      <c r="W11" s="101"/>
      <c r="X11" s="102">
        <v>0</v>
      </c>
      <c r="Y11" s="41"/>
      <c r="Z11" s="41">
        <f t="shared" si="8"/>
        <v>0</v>
      </c>
      <c r="AA11" s="96"/>
      <c r="AB11" s="108">
        <v>0.66666666666666663</v>
      </c>
      <c r="AC11" s="46"/>
      <c r="AD11" s="46">
        <f t="shared" si="9"/>
        <v>0</v>
      </c>
      <c r="AE11" s="54">
        <f t="shared" si="10"/>
        <v>2</v>
      </c>
      <c r="AF11" s="67">
        <v>4</v>
      </c>
      <c r="AG11" s="76">
        <f t="shared" si="11"/>
        <v>6</v>
      </c>
    </row>
    <row r="12" spans="1:34" ht="15.6" x14ac:dyDescent="0.3">
      <c r="A12" t="s">
        <v>9</v>
      </c>
      <c r="B12" s="9">
        <v>4</v>
      </c>
      <c r="C12" s="3"/>
      <c r="D12" s="48"/>
      <c r="E12" s="3">
        <f t="shared" si="0"/>
        <v>0</v>
      </c>
      <c r="F12" s="3"/>
      <c r="G12" s="3">
        <f t="shared" si="1"/>
        <v>0</v>
      </c>
      <c r="H12" s="75"/>
      <c r="I12" s="82"/>
      <c r="J12" s="75">
        <f t="shared" si="2"/>
        <v>0</v>
      </c>
      <c r="K12" s="6"/>
      <c r="L12" s="75">
        <f t="shared" si="3"/>
        <v>0</v>
      </c>
      <c r="M12" s="13"/>
      <c r="N12" s="84"/>
      <c r="O12" s="13">
        <f t="shared" si="4"/>
        <v>0</v>
      </c>
      <c r="P12" s="13"/>
      <c r="Q12" s="13">
        <f t="shared" si="5"/>
        <v>0</v>
      </c>
      <c r="R12" s="83"/>
      <c r="S12" s="83">
        <v>1</v>
      </c>
      <c r="T12" s="18">
        <f t="shared" si="6"/>
        <v>1</v>
      </c>
      <c r="U12" s="18"/>
      <c r="V12" s="18">
        <f t="shared" si="7"/>
        <v>1</v>
      </c>
      <c r="W12" s="101"/>
      <c r="X12" s="102">
        <v>0</v>
      </c>
      <c r="Y12" s="41"/>
      <c r="Z12" s="41">
        <f t="shared" si="8"/>
        <v>0</v>
      </c>
      <c r="AA12" s="96"/>
      <c r="AB12" s="108">
        <v>0.5</v>
      </c>
      <c r="AC12" s="46"/>
      <c r="AD12" s="46">
        <f t="shared" si="9"/>
        <v>0</v>
      </c>
      <c r="AE12" s="54">
        <f t="shared" si="10"/>
        <v>1</v>
      </c>
      <c r="AF12" s="67">
        <v>1</v>
      </c>
      <c r="AG12" s="76">
        <f t="shared" si="11"/>
        <v>2</v>
      </c>
    </row>
    <row r="13" spans="1:34" ht="15.6" x14ac:dyDescent="0.3">
      <c r="A13" t="s">
        <v>10</v>
      </c>
      <c r="B13" s="9">
        <v>3.1</v>
      </c>
      <c r="C13" s="3"/>
      <c r="D13" s="48"/>
      <c r="E13" s="3">
        <f t="shared" si="0"/>
        <v>0</v>
      </c>
      <c r="F13" s="3"/>
      <c r="G13" s="3">
        <f t="shared" si="1"/>
        <v>0</v>
      </c>
      <c r="H13" s="75"/>
      <c r="I13" s="82"/>
      <c r="J13" s="75">
        <f t="shared" si="2"/>
        <v>0</v>
      </c>
      <c r="K13" s="6"/>
      <c r="L13" s="75">
        <f t="shared" si="3"/>
        <v>0</v>
      </c>
      <c r="M13" s="84"/>
      <c r="N13" s="84"/>
      <c r="O13" s="13">
        <f t="shared" si="4"/>
        <v>0</v>
      </c>
      <c r="P13" s="13"/>
      <c r="Q13" s="13">
        <f t="shared" si="5"/>
        <v>0</v>
      </c>
      <c r="R13" s="18"/>
      <c r="S13" s="83"/>
      <c r="T13" s="18">
        <f t="shared" si="6"/>
        <v>0</v>
      </c>
      <c r="U13" s="18"/>
      <c r="V13" s="18">
        <f t="shared" si="7"/>
        <v>0</v>
      </c>
      <c r="W13" s="101"/>
      <c r="X13" s="102">
        <v>0</v>
      </c>
      <c r="Y13" s="41"/>
      <c r="Z13" s="41">
        <f t="shared" si="8"/>
        <v>0</v>
      </c>
      <c r="AA13" s="96"/>
      <c r="AB13" s="108">
        <v>0.64516129032258063</v>
      </c>
      <c r="AC13" s="46"/>
      <c r="AD13" s="46">
        <f t="shared" si="9"/>
        <v>0</v>
      </c>
      <c r="AE13" s="54">
        <f t="shared" si="10"/>
        <v>0</v>
      </c>
      <c r="AF13" s="67">
        <v>7</v>
      </c>
      <c r="AG13" s="76">
        <f t="shared" si="11"/>
        <v>7</v>
      </c>
    </row>
    <row r="14" spans="1:34" ht="15.6" x14ac:dyDescent="0.3">
      <c r="A14" t="s">
        <v>11</v>
      </c>
      <c r="B14" s="9">
        <v>2.2999999999999998</v>
      </c>
      <c r="C14" s="3"/>
      <c r="D14" s="48"/>
      <c r="E14" s="3">
        <f t="shared" si="0"/>
        <v>0</v>
      </c>
      <c r="F14" s="3"/>
      <c r="G14" s="3">
        <f t="shared" si="1"/>
        <v>0</v>
      </c>
      <c r="H14" s="75"/>
      <c r="I14" s="82"/>
      <c r="J14" s="75">
        <f t="shared" si="2"/>
        <v>0</v>
      </c>
      <c r="K14" s="6"/>
      <c r="L14" s="75">
        <f t="shared" si="3"/>
        <v>0</v>
      </c>
      <c r="M14" s="84">
        <v>1</v>
      </c>
      <c r="N14" s="84"/>
      <c r="O14" s="13">
        <f t="shared" si="4"/>
        <v>1</v>
      </c>
      <c r="P14" s="13"/>
      <c r="Q14" s="13">
        <f t="shared" si="5"/>
        <v>1</v>
      </c>
      <c r="R14" s="83"/>
      <c r="S14" s="83"/>
      <c r="T14" s="18">
        <f t="shared" si="6"/>
        <v>0</v>
      </c>
      <c r="U14" s="18"/>
      <c r="V14" s="18">
        <f t="shared" si="7"/>
        <v>0</v>
      </c>
      <c r="W14" s="101"/>
      <c r="X14" s="102">
        <v>0</v>
      </c>
      <c r="Y14" s="41"/>
      <c r="Z14" s="41">
        <f t="shared" si="8"/>
        <v>0</v>
      </c>
      <c r="AA14" s="96"/>
      <c r="AB14" s="108">
        <v>0</v>
      </c>
      <c r="AC14" s="46"/>
      <c r="AD14" s="46">
        <f t="shared" si="9"/>
        <v>0</v>
      </c>
      <c r="AE14" s="54">
        <f t="shared" si="10"/>
        <v>1</v>
      </c>
      <c r="AF14" s="67">
        <v>3</v>
      </c>
      <c r="AG14" s="76">
        <f t="shared" si="11"/>
        <v>4</v>
      </c>
    </row>
    <row r="15" spans="1:34" ht="15.6" x14ac:dyDescent="0.3">
      <c r="A15" t="s">
        <v>12</v>
      </c>
      <c r="B15" s="9">
        <v>4.4000000000000004</v>
      </c>
      <c r="C15" s="3"/>
      <c r="D15" s="48"/>
      <c r="E15" s="3">
        <f t="shared" si="0"/>
        <v>0</v>
      </c>
      <c r="F15" s="3"/>
      <c r="G15" s="3">
        <f t="shared" si="1"/>
        <v>0</v>
      </c>
      <c r="H15" s="75"/>
      <c r="I15" s="82"/>
      <c r="J15" s="75">
        <f t="shared" si="2"/>
        <v>0</v>
      </c>
      <c r="K15" s="6"/>
      <c r="L15" s="75">
        <f t="shared" si="3"/>
        <v>0</v>
      </c>
      <c r="M15" s="84"/>
      <c r="N15" s="84"/>
      <c r="O15" s="13">
        <f t="shared" si="4"/>
        <v>0</v>
      </c>
      <c r="P15" s="13"/>
      <c r="Q15" s="13">
        <f t="shared" si="5"/>
        <v>0</v>
      </c>
      <c r="R15" s="83"/>
      <c r="S15" s="83"/>
      <c r="T15" s="18">
        <f t="shared" si="6"/>
        <v>0</v>
      </c>
      <c r="U15" s="18"/>
      <c r="V15" s="18">
        <f t="shared" si="7"/>
        <v>0</v>
      </c>
      <c r="W15" s="101"/>
      <c r="X15" s="102">
        <v>0</v>
      </c>
      <c r="Y15" s="41"/>
      <c r="Z15" s="41">
        <f t="shared" si="8"/>
        <v>0</v>
      </c>
      <c r="AA15" s="96"/>
      <c r="AB15" s="108">
        <v>0</v>
      </c>
      <c r="AC15" s="46"/>
      <c r="AD15" s="46">
        <f t="shared" si="9"/>
        <v>0</v>
      </c>
      <c r="AE15" s="54">
        <f t="shared" si="10"/>
        <v>0</v>
      </c>
      <c r="AF15" s="67">
        <v>5</v>
      </c>
      <c r="AG15" s="76">
        <f t="shared" si="11"/>
        <v>5</v>
      </c>
    </row>
    <row r="16" spans="1:34" ht="15.6" x14ac:dyDescent="0.3">
      <c r="A16" t="s">
        <v>13</v>
      </c>
      <c r="B16" s="9">
        <v>5.2</v>
      </c>
      <c r="C16" s="3"/>
      <c r="D16" s="48"/>
      <c r="E16" s="3">
        <f t="shared" si="0"/>
        <v>0</v>
      </c>
      <c r="F16" s="3"/>
      <c r="G16" s="3">
        <f t="shared" si="1"/>
        <v>0</v>
      </c>
      <c r="H16" s="82">
        <v>1</v>
      </c>
      <c r="I16" s="82">
        <v>1</v>
      </c>
      <c r="J16" s="75">
        <f t="shared" si="2"/>
        <v>2</v>
      </c>
      <c r="K16" s="75"/>
      <c r="L16" s="75">
        <f t="shared" si="3"/>
        <v>2</v>
      </c>
      <c r="M16" s="84"/>
      <c r="N16" s="84"/>
      <c r="O16" s="13">
        <f t="shared" si="4"/>
        <v>0</v>
      </c>
      <c r="P16" s="13"/>
      <c r="Q16" s="13">
        <f t="shared" si="5"/>
        <v>0</v>
      </c>
      <c r="R16" s="83"/>
      <c r="S16" s="83"/>
      <c r="T16" s="18">
        <f t="shared" si="6"/>
        <v>0</v>
      </c>
      <c r="U16" s="18"/>
      <c r="V16" s="18">
        <f t="shared" si="7"/>
        <v>0</v>
      </c>
      <c r="W16" s="101"/>
      <c r="X16" s="102">
        <v>0</v>
      </c>
      <c r="Y16" s="41"/>
      <c r="Z16" s="41">
        <f t="shared" si="8"/>
        <v>0</v>
      </c>
      <c r="AA16" s="96"/>
      <c r="AB16" s="108">
        <v>0.38461538461538458</v>
      </c>
      <c r="AC16" s="46"/>
      <c r="AD16" s="46">
        <f t="shared" si="9"/>
        <v>0</v>
      </c>
      <c r="AE16" s="54">
        <f t="shared" si="10"/>
        <v>2</v>
      </c>
      <c r="AF16" s="67">
        <v>1</v>
      </c>
      <c r="AG16" s="76">
        <f t="shared" si="11"/>
        <v>3</v>
      </c>
    </row>
    <row r="17" spans="1:33" ht="15.6" x14ac:dyDescent="0.3">
      <c r="A17" t="s">
        <v>14</v>
      </c>
      <c r="B17" s="9">
        <v>6.6</v>
      </c>
      <c r="C17" s="3"/>
      <c r="D17" s="48"/>
      <c r="E17" s="3">
        <f t="shared" si="0"/>
        <v>0</v>
      </c>
      <c r="F17" s="3"/>
      <c r="G17" s="3">
        <f t="shared" si="1"/>
        <v>0</v>
      </c>
      <c r="H17" s="82">
        <v>1</v>
      </c>
      <c r="I17" s="82"/>
      <c r="J17" s="75">
        <f t="shared" si="2"/>
        <v>1</v>
      </c>
      <c r="K17" s="6"/>
      <c r="L17" s="75">
        <f t="shared" si="3"/>
        <v>1</v>
      </c>
      <c r="M17" s="13"/>
      <c r="N17" s="84"/>
      <c r="O17" s="13">
        <f t="shared" si="4"/>
        <v>0</v>
      </c>
      <c r="P17" s="13"/>
      <c r="Q17" s="13">
        <f t="shared" si="5"/>
        <v>0</v>
      </c>
      <c r="R17" s="18"/>
      <c r="S17" s="83"/>
      <c r="T17" s="18">
        <f t="shared" si="6"/>
        <v>0</v>
      </c>
      <c r="U17" s="18"/>
      <c r="V17" s="18">
        <f t="shared" si="7"/>
        <v>0</v>
      </c>
      <c r="W17" s="101"/>
      <c r="X17" s="102">
        <v>0.90909090909090917</v>
      </c>
      <c r="Y17" s="41"/>
      <c r="Z17" s="41">
        <f t="shared" si="8"/>
        <v>0</v>
      </c>
      <c r="AA17" s="96"/>
      <c r="AB17" s="108">
        <v>0.90909090909090917</v>
      </c>
      <c r="AC17" s="46"/>
      <c r="AD17" s="46">
        <f t="shared" si="9"/>
        <v>0</v>
      </c>
      <c r="AE17" s="54">
        <f t="shared" si="10"/>
        <v>1</v>
      </c>
      <c r="AF17" s="67">
        <v>2</v>
      </c>
      <c r="AG17" s="76">
        <f t="shared" si="11"/>
        <v>3</v>
      </c>
    </row>
    <row r="18" spans="1:33" ht="15.6" x14ac:dyDescent="0.3">
      <c r="A18" t="s">
        <v>15</v>
      </c>
      <c r="B18" s="9">
        <v>4</v>
      </c>
      <c r="C18" s="3"/>
      <c r="D18" s="48"/>
      <c r="E18" s="3">
        <f t="shared" si="0"/>
        <v>0</v>
      </c>
      <c r="F18" s="3"/>
      <c r="G18" s="3">
        <f t="shared" si="1"/>
        <v>0</v>
      </c>
      <c r="H18" s="75"/>
      <c r="I18" s="82"/>
      <c r="J18" s="75">
        <f t="shared" si="2"/>
        <v>0</v>
      </c>
      <c r="K18" s="6"/>
      <c r="L18" s="75">
        <f t="shared" si="3"/>
        <v>0</v>
      </c>
      <c r="M18" s="13"/>
      <c r="N18" s="84"/>
      <c r="O18" s="13">
        <f t="shared" si="4"/>
        <v>0</v>
      </c>
      <c r="P18" s="13"/>
      <c r="Q18" s="13">
        <f t="shared" si="5"/>
        <v>0</v>
      </c>
      <c r="R18" s="18"/>
      <c r="S18" s="83"/>
      <c r="T18" s="18">
        <f t="shared" si="6"/>
        <v>0</v>
      </c>
      <c r="U18" s="18"/>
      <c r="V18" s="18">
        <f t="shared" si="7"/>
        <v>0</v>
      </c>
      <c r="W18" s="101"/>
      <c r="X18" s="102">
        <v>0</v>
      </c>
      <c r="Y18" s="41"/>
      <c r="Z18" s="41">
        <f t="shared" si="8"/>
        <v>0</v>
      </c>
      <c r="AA18" s="96"/>
      <c r="AB18" s="108">
        <v>0.5</v>
      </c>
      <c r="AC18" s="46"/>
      <c r="AD18" s="46">
        <f t="shared" si="9"/>
        <v>0</v>
      </c>
      <c r="AE18" s="54">
        <f t="shared" si="10"/>
        <v>0</v>
      </c>
      <c r="AF18" s="67">
        <v>4</v>
      </c>
      <c r="AG18" s="76">
        <f t="shared" si="11"/>
        <v>4</v>
      </c>
    </row>
    <row r="19" spans="1:33" ht="15.6" x14ac:dyDescent="0.3">
      <c r="A19" t="s">
        <v>16</v>
      </c>
      <c r="B19" s="9">
        <v>2.8</v>
      </c>
      <c r="C19" s="3"/>
      <c r="D19" s="81"/>
      <c r="E19" s="3">
        <f t="shared" si="0"/>
        <v>0</v>
      </c>
      <c r="F19" s="3"/>
      <c r="G19" s="3">
        <f t="shared" si="1"/>
        <v>0</v>
      </c>
      <c r="H19" s="75"/>
      <c r="I19" s="82">
        <v>1</v>
      </c>
      <c r="J19" s="75">
        <f t="shared" si="2"/>
        <v>1</v>
      </c>
      <c r="K19" s="6"/>
      <c r="L19" s="75">
        <f t="shared" si="3"/>
        <v>1</v>
      </c>
      <c r="M19" s="13"/>
      <c r="N19" s="84"/>
      <c r="O19" s="13">
        <f t="shared" si="4"/>
        <v>0</v>
      </c>
      <c r="P19" s="13"/>
      <c r="Q19" s="13">
        <f t="shared" si="5"/>
        <v>0</v>
      </c>
      <c r="R19" s="83">
        <v>1</v>
      </c>
      <c r="S19" s="83">
        <v>1</v>
      </c>
      <c r="T19" s="18">
        <f t="shared" si="6"/>
        <v>2</v>
      </c>
      <c r="U19" s="18"/>
      <c r="V19" s="18">
        <f t="shared" si="7"/>
        <v>2</v>
      </c>
      <c r="W19" s="101"/>
      <c r="X19" s="102">
        <v>0</v>
      </c>
      <c r="Y19" s="41"/>
      <c r="Z19" s="41">
        <f t="shared" si="8"/>
        <v>0</v>
      </c>
      <c r="AA19" s="96"/>
      <c r="AB19" s="108">
        <v>0.7142857142857143</v>
      </c>
      <c r="AC19" s="46"/>
      <c r="AD19" s="46">
        <f t="shared" si="9"/>
        <v>0</v>
      </c>
      <c r="AE19" s="54">
        <f t="shared" si="10"/>
        <v>3</v>
      </c>
      <c r="AF19" s="67">
        <v>2</v>
      </c>
      <c r="AG19" s="76">
        <f t="shared" si="11"/>
        <v>5</v>
      </c>
    </row>
    <row r="20" spans="1:33" ht="15.6" x14ac:dyDescent="0.3">
      <c r="A20" t="s">
        <v>17</v>
      </c>
      <c r="B20" s="9">
        <v>6</v>
      </c>
      <c r="C20" s="81">
        <v>1</v>
      </c>
      <c r="D20" s="48"/>
      <c r="E20" s="3">
        <f t="shared" si="0"/>
        <v>1</v>
      </c>
      <c r="F20" s="3"/>
      <c r="G20" s="3">
        <f t="shared" si="1"/>
        <v>1</v>
      </c>
      <c r="H20" s="75"/>
      <c r="I20" s="82"/>
      <c r="J20" s="75">
        <f t="shared" si="2"/>
        <v>0</v>
      </c>
      <c r="K20" s="6"/>
      <c r="L20" s="75">
        <f t="shared" si="3"/>
        <v>0</v>
      </c>
      <c r="M20" s="84"/>
      <c r="N20" s="84"/>
      <c r="O20" s="13">
        <f t="shared" si="4"/>
        <v>0</v>
      </c>
      <c r="P20" s="13"/>
      <c r="Q20" s="13">
        <f t="shared" si="5"/>
        <v>0</v>
      </c>
      <c r="R20" s="18"/>
      <c r="S20" s="83"/>
      <c r="T20" s="18">
        <f t="shared" si="6"/>
        <v>0</v>
      </c>
      <c r="U20" s="18"/>
      <c r="V20" s="18">
        <f t="shared" si="7"/>
        <v>0</v>
      </c>
      <c r="W20" s="101"/>
      <c r="X20" s="102">
        <v>0.33333333333333331</v>
      </c>
      <c r="Y20" s="41"/>
      <c r="Z20" s="41">
        <f t="shared" si="8"/>
        <v>0</v>
      </c>
      <c r="AA20" s="96">
        <v>2</v>
      </c>
      <c r="AB20" s="108">
        <v>1</v>
      </c>
      <c r="AC20" s="46"/>
      <c r="AD20" s="46">
        <f t="shared" si="9"/>
        <v>2</v>
      </c>
      <c r="AE20" s="54">
        <f t="shared" si="10"/>
        <v>3</v>
      </c>
      <c r="AF20" s="67">
        <v>2</v>
      </c>
      <c r="AG20" s="76">
        <f t="shared" si="11"/>
        <v>5</v>
      </c>
    </row>
    <row r="21" spans="1:33" ht="15.6" x14ac:dyDescent="0.3">
      <c r="A21" t="s">
        <v>18</v>
      </c>
      <c r="B21" s="9">
        <v>3.5</v>
      </c>
      <c r="C21" s="81">
        <v>1</v>
      </c>
      <c r="D21" s="81">
        <v>1</v>
      </c>
      <c r="E21" s="3">
        <f t="shared" si="0"/>
        <v>2</v>
      </c>
      <c r="F21" s="3"/>
      <c r="G21" s="3">
        <f t="shared" si="1"/>
        <v>2</v>
      </c>
      <c r="H21" s="82">
        <v>1</v>
      </c>
      <c r="I21" s="82">
        <v>1</v>
      </c>
      <c r="J21" s="75">
        <f t="shared" si="2"/>
        <v>2</v>
      </c>
      <c r="K21" s="6"/>
      <c r="L21" s="75">
        <f t="shared" si="3"/>
        <v>2</v>
      </c>
      <c r="M21" s="84"/>
      <c r="N21" s="84"/>
      <c r="O21" s="13">
        <f t="shared" si="4"/>
        <v>0</v>
      </c>
      <c r="P21" s="13"/>
      <c r="Q21" s="13">
        <f t="shared" si="5"/>
        <v>0</v>
      </c>
      <c r="R21" s="83"/>
      <c r="S21" s="83">
        <v>1</v>
      </c>
      <c r="T21" s="18">
        <f t="shared" si="6"/>
        <v>1</v>
      </c>
      <c r="U21" s="18"/>
      <c r="V21" s="18">
        <f t="shared" si="7"/>
        <v>1</v>
      </c>
      <c r="W21" s="101"/>
      <c r="X21" s="102">
        <v>0.5714285714285714</v>
      </c>
      <c r="Y21" s="41"/>
      <c r="Z21" s="41">
        <f t="shared" si="8"/>
        <v>0</v>
      </c>
      <c r="AA21" s="96">
        <v>2</v>
      </c>
      <c r="AB21" s="108">
        <v>1.1428571428571428</v>
      </c>
      <c r="AC21" s="46"/>
      <c r="AD21" s="46">
        <f t="shared" si="9"/>
        <v>2</v>
      </c>
      <c r="AE21" s="54">
        <f t="shared" si="10"/>
        <v>7</v>
      </c>
      <c r="AF21" s="67">
        <v>14</v>
      </c>
      <c r="AG21" s="76">
        <f t="shared" si="11"/>
        <v>21</v>
      </c>
    </row>
    <row r="22" spans="1:33" ht="15.6" x14ac:dyDescent="0.3">
      <c r="A22" t="s">
        <v>19</v>
      </c>
      <c r="B22" s="9">
        <v>4.8</v>
      </c>
      <c r="C22" s="3"/>
      <c r="D22" s="48"/>
      <c r="E22" s="3">
        <f t="shared" si="0"/>
        <v>0</v>
      </c>
      <c r="F22" s="3"/>
      <c r="G22" s="3">
        <f t="shared" si="1"/>
        <v>0</v>
      </c>
      <c r="H22" s="75"/>
      <c r="I22" s="82"/>
      <c r="J22" s="75">
        <f t="shared" si="2"/>
        <v>0</v>
      </c>
      <c r="K22" s="6"/>
      <c r="L22" s="75">
        <f t="shared" si="3"/>
        <v>0</v>
      </c>
      <c r="M22" s="13"/>
      <c r="N22" s="84"/>
      <c r="O22" s="13">
        <f t="shared" si="4"/>
        <v>0</v>
      </c>
      <c r="P22" s="13"/>
      <c r="Q22" s="13">
        <f t="shared" si="5"/>
        <v>0</v>
      </c>
      <c r="R22" s="83">
        <v>1</v>
      </c>
      <c r="S22" s="83"/>
      <c r="T22" s="18">
        <f t="shared" si="6"/>
        <v>1</v>
      </c>
      <c r="U22" s="18"/>
      <c r="V22" s="18">
        <f t="shared" si="7"/>
        <v>1</v>
      </c>
      <c r="W22" s="101"/>
      <c r="X22" s="102">
        <v>0</v>
      </c>
      <c r="Y22" s="41"/>
      <c r="Z22" s="41">
        <f t="shared" si="8"/>
        <v>0</v>
      </c>
      <c r="AA22" s="96"/>
      <c r="AB22" s="108">
        <v>0.41666666666666669</v>
      </c>
      <c r="AC22" s="46"/>
      <c r="AD22" s="46">
        <f t="shared" si="9"/>
        <v>0</v>
      </c>
      <c r="AE22" s="54">
        <f t="shared" si="10"/>
        <v>1</v>
      </c>
      <c r="AF22" s="67">
        <v>0</v>
      </c>
      <c r="AG22" s="76">
        <f t="shared" si="11"/>
        <v>1</v>
      </c>
    </row>
    <row r="23" spans="1:33" ht="15.6" x14ac:dyDescent="0.3">
      <c r="A23" t="s">
        <v>20</v>
      </c>
      <c r="B23" s="9">
        <v>11</v>
      </c>
      <c r="C23" s="3"/>
      <c r="D23" s="81"/>
      <c r="E23" s="3">
        <f t="shared" si="0"/>
        <v>0</v>
      </c>
      <c r="F23" s="3"/>
      <c r="G23" s="3">
        <f t="shared" si="1"/>
        <v>0</v>
      </c>
      <c r="H23" s="75"/>
      <c r="I23" s="82"/>
      <c r="J23" s="75">
        <f t="shared" si="2"/>
        <v>0</v>
      </c>
      <c r="K23" s="6"/>
      <c r="L23" s="75">
        <f t="shared" si="3"/>
        <v>0</v>
      </c>
      <c r="M23" s="13"/>
      <c r="N23" s="84"/>
      <c r="O23" s="13">
        <f t="shared" si="4"/>
        <v>0</v>
      </c>
      <c r="P23" s="13"/>
      <c r="Q23" s="13">
        <f t="shared" si="5"/>
        <v>0</v>
      </c>
      <c r="R23" s="18"/>
      <c r="S23" s="83"/>
      <c r="T23" s="18">
        <f t="shared" si="6"/>
        <v>0</v>
      </c>
      <c r="U23" s="18"/>
      <c r="V23" s="18">
        <f t="shared" si="7"/>
        <v>0</v>
      </c>
      <c r="W23" s="101"/>
      <c r="X23" s="102">
        <v>0.36363636363636365</v>
      </c>
      <c r="Y23" s="41"/>
      <c r="Z23" s="41">
        <f t="shared" si="8"/>
        <v>0</v>
      </c>
      <c r="AA23" s="96"/>
      <c r="AB23" s="108">
        <v>0.54545454545454541</v>
      </c>
      <c r="AC23" s="46"/>
      <c r="AD23" s="46">
        <f t="shared" si="9"/>
        <v>0</v>
      </c>
      <c r="AE23" s="54">
        <f t="shared" si="10"/>
        <v>0</v>
      </c>
      <c r="AF23" s="67">
        <v>2</v>
      </c>
      <c r="AG23" s="76">
        <f t="shared" si="11"/>
        <v>2</v>
      </c>
    </row>
    <row r="24" spans="1:33" ht="15.6" x14ac:dyDescent="0.3">
      <c r="A24" t="s">
        <v>21</v>
      </c>
      <c r="B24" s="9">
        <v>3</v>
      </c>
      <c r="C24" s="81">
        <v>1</v>
      </c>
      <c r="D24" s="81">
        <v>1</v>
      </c>
      <c r="E24" s="3">
        <f t="shared" si="0"/>
        <v>2</v>
      </c>
      <c r="F24" s="3">
        <v>2</v>
      </c>
      <c r="G24" s="3">
        <f t="shared" si="1"/>
        <v>4</v>
      </c>
      <c r="H24" s="82">
        <v>1</v>
      </c>
      <c r="I24" s="82">
        <v>1</v>
      </c>
      <c r="J24" s="75">
        <f t="shared" si="2"/>
        <v>2</v>
      </c>
      <c r="K24" s="6"/>
      <c r="L24" s="75">
        <f t="shared" si="3"/>
        <v>2</v>
      </c>
      <c r="M24" s="84">
        <v>1</v>
      </c>
      <c r="N24" s="84"/>
      <c r="O24" s="13">
        <f t="shared" si="4"/>
        <v>1</v>
      </c>
      <c r="P24" s="13"/>
      <c r="Q24" s="13">
        <f t="shared" si="5"/>
        <v>1</v>
      </c>
      <c r="R24" s="83">
        <v>1</v>
      </c>
      <c r="S24" s="83"/>
      <c r="T24" s="18">
        <f t="shared" si="6"/>
        <v>1</v>
      </c>
      <c r="U24" s="18"/>
      <c r="V24" s="18">
        <f t="shared" si="7"/>
        <v>1</v>
      </c>
      <c r="W24" s="101">
        <v>2</v>
      </c>
      <c r="X24" s="102">
        <v>2</v>
      </c>
      <c r="Y24" s="41"/>
      <c r="Z24" s="41">
        <f t="shared" si="8"/>
        <v>2</v>
      </c>
      <c r="AA24" s="96">
        <v>2</v>
      </c>
      <c r="AB24" s="108">
        <v>2</v>
      </c>
      <c r="AC24" s="46">
        <v>2</v>
      </c>
      <c r="AD24" s="46">
        <f t="shared" si="9"/>
        <v>4</v>
      </c>
      <c r="AE24" s="54">
        <f t="shared" si="10"/>
        <v>14</v>
      </c>
      <c r="AF24" s="67">
        <v>5</v>
      </c>
      <c r="AG24" s="76">
        <f t="shared" si="11"/>
        <v>19</v>
      </c>
    </row>
    <row r="25" spans="1:33" ht="15.6" x14ac:dyDescent="0.3">
      <c r="A25" t="s">
        <v>22</v>
      </c>
      <c r="B25" s="9">
        <v>3</v>
      </c>
      <c r="C25" s="81">
        <v>1</v>
      </c>
      <c r="D25" s="48"/>
      <c r="E25" s="3">
        <f t="shared" si="0"/>
        <v>1</v>
      </c>
      <c r="F25" s="3"/>
      <c r="G25" s="3">
        <f t="shared" si="1"/>
        <v>1</v>
      </c>
      <c r="H25" s="82">
        <v>1</v>
      </c>
      <c r="I25" s="82"/>
      <c r="J25" s="75">
        <f t="shared" si="2"/>
        <v>1</v>
      </c>
      <c r="K25" s="6"/>
      <c r="L25" s="75">
        <f t="shared" si="3"/>
        <v>1</v>
      </c>
      <c r="M25" s="84"/>
      <c r="N25" s="84"/>
      <c r="O25" s="13">
        <f t="shared" si="4"/>
        <v>0</v>
      </c>
      <c r="P25" s="13"/>
      <c r="Q25" s="13">
        <f t="shared" si="5"/>
        <v>0</v>
      </c>
      <c r="R25" s="83">
        <v>1</v>
      </c>
      <c r="S25" s="50"/>
      <c r="T25" s="18">
        <f t="shared" si="6"/>
        <v>1</v>
      </c>
      <c r="U25" s="18"/>
      <c r="V25" s="18">
        <f t="shared" si="7"/>
        <v>1</v>
      </c>
      <c r="W25" s="101">
        <v>2</v>
      </c>
      <c r="X25" s="102">
        <v>3.3333333333333335</v>
      </c>
      <c r="Y25" s="41">
        <v>2</v>
      </c>
      <c r="Z25" s="41">
        <f t="shared" si="8"/>
        <v>4</v>
      </c>
      <c r="AA25" s="96"/>
      <c r="AB25" s="108">
        <v>0.66666666666666663</v>
      </c>
      <c r="AC25" s="46"/>
      <c r="AD25" s="46">
        <f t="shared" si="9"/>
        <v>0</v>
      </c>
      <c r="AE25" s="54">
        <f t="shared" si="10"/>
        <v>7</v>
      </c>
      <c r="AF25" s="67">
        <v>9</v>
      </c>
      <c r="AG25" s="76">
        <f t="shared" si="11"/>
        <v>16</v>
      </c>
    </row>
    <row r="26" spans="1:33" ht="15.6" x14ac:dyDescent="0.3">
      <c r="A26" t="s">
        <v>23</v>
      </c>
      <c r="B26" s="9">
        <v>5.8</v>
      </c>
      <c r="C26" s="81"/>
      <c r="D26" s="48"/>
      <c r="E26" s="3">
        <f t="shared" si="0"/>
        <v>0</v>
      </c>
      <c r="F26" s="3"/>
      <c r="G26" s="3">
        <f t="shared" si="1"/>
        <v>0</v>
      </c>
      <c r="H26" s="75"/>
      <c r="I26" s="82"/>
      <c r="J26" s="75">
        <f t="shared" si="2"/>
        <v>0</v>
      </c>
      <c r="K26" s="6"/>
      <c r="L26" s="75">
        <f t="shared" si="3"/>
        <v>0</v>
      </c>
      <c r="M26" s="13"/>
      <c r="N26" s="84"/>
      <c r="O26" s="13">
        <f t="shared" si="4"/>
        <v>0</v>
      </c>
      <c r="P26" s="13"/>
      <c r="Q26" s="13">
        <f t="shared" si="5"/>
        <v>0</v>
      </c>
      <c r="R26" s="18"/>
      <c r="S26" s="50"/>
      <c r="T26" s="18">
        <f t="shared" si="6"/>
        <v>0</v>
      </c>
      <c r="U26" s="18"/>
      <c r="V26" s="18">
        <f t="shared" si="7"/>
        <v>0</v>
      </c>
      <c r="W26" s="101"/>
      <c r="X26" s="102">
        <v>0</v>
      </c>
      <c r="Y26" s="41"/>
      <c r="Z26" s="41">
        <f t="shared" si="8"/>
        <v>0</v>
      </c>
      <c r="AA26" s="96"/>
      <c r="AB26" s="108">
        <v>0.68965517241379315</v>
      </c>
      <c r="AC26" s="46"/>
      <c r="AD26" s="46">
        <f t="shared" si="9"/>
        <v>0</v>
      </c>
      <c r="AE26" s="54">
        <f t="shared" si="10"/>
        <v>0</v>
      </c>
      <c r="AF26" s="67">
        <v>4</v>
      </c>
      <c r="AG26" s="76">
        <f t="shared" si="11"/>
        <v>4</v>
      </c>
    </row>
    <row r="27" spans="1:33" ht="15.6" x14ac:dyDescent="0.3">
      <c r="A27" t="s">
        <v>24</v>
      </c>
      <c r="B27" s="9">
        <v>2.9</v>
      </c>
      <c r="C27" s="3"/>
      <c r="D27" s="81">
        <v>1</v>
      </c>
      <c r="E27" s="3">
        <f t="shared" si="0"/>
        <v>1</v>
      </c>
      <c r="F27" s="3"/>
      <c r="G27" s="3">
        <f t="shared" si="1"/>
        <v>1</v>
      </c>
      <c r="H27" s="82">
        <v>1</v>
      </c>
      <c r="I27" s="82"/>
      <c r="J27" s="75">
        <f t="shared" si="2"/>
        <v>1</v>
      </c>
      <c r="K27" s="6"/>
      <c r="L27" s="75">
        <f t="shared" si="3"/>
        <v>1</v>
      </c>
      <c r="M27" s="84">
        <v>1</v>
      </c>
      <c r="N27" s="84"/>
      <c r="O27" s="13">
        <f t="shared" si="4"/>
        <v>1</v>
      </c>
      <c r="P27" s="13"/>
      <c r="Q27" s="13">
        <f t="shared" si="5"/>
        <v>1</v>
      </c>
      <c r="R27" s="83">
        <v>1</v>
      </c>
      <c r="S27" s="50"/>
      <c r="T27" s="18">
        <f t="shared" si="6"/>
        <v>1</v>
      </c>
      <c r="U27" s="18"/>
      <c r="V27" s="18">
        <f t="shared" si="7"/>
        <v>1</v>
      </c>
      <c r="W27" s="101"/>
      <c r="X27" s="102">
        <v>0</v>
      </c>
      <c r="Y27" s="41"/>
      <c r="Z27" s="41">
        <f t="shared" si="8"/>
        <v>0</v>
      </c>
      <c r="AA27" s="96"/>
      <c r="AB27" s="108">
        <v>0</v>
      </c>
      <c r="AC27" s="46"/>
      <c r="AD27" s="46">
        <f t="shared" si="9"/>
        <v>0</v>
      </c>
      <c r="AE27" s="54">
        <f t="shared" si="10"/>
        <v>4</v>
      </c>
      <c r="AF27" s="67">
        <v>3</v>
      </c>
      <c r="AG27" s="76">
        <f t="shared" si="11"/>
        <v>7</v>
      </c>
    </row>
    <row r="28" spans="1:33" ht="15.6" x14ac:dyDescent="0.3">
      <c r="A28" t="s">
        <v>25</v>
      </c>
      <c r="B28" s="9">
        <v>3</v>
      </c>
      <c r="C28" s="3"/>
      <c r="D28" s="48"/>
      <c r="E28" s="3">
        <f t="shared" si="0"/>
        <v>0</v>
      </c>
      <c r="F28" s="3"/>
      <c r="G28" s="3">
        <f t="shared" si="1"/>
        <v>0</v>
      </c>
      <c r="H28" s="75"/>
      <c r="I28" s="94"/>
      <c r="J28" s="75">
        <f t="shared" si="2"/>
        <v>0</v>
      </c>
      <c r="K28" s="6"/>
      <c r="L28" s="75">
        <f t="shared" si="3"/>
        <v>0</v>
      </c>
      <c r="M28" s="13"/>
      <c r="N28" s="84"/>
      <c r="O28" s="13">
        <f t="shared" si="4"/>
        <v>0</v>
      </c>
      <c r="P28" s="13"/>
      <c r="Q28" s="13">
        <f t="shared" si="5"/>
        <v>0</v>
      </c>
      <c r="R28" s="83">
        <v>1</v>
      </c>
      <c r="S28" s="50"/>
      <c r="T28" s="18">
        <f t="shared" si="6"/>
        <v>1</v>
      </c>
      <c r="U28" s="18"/>
      <c r="V28" s="18">
        <f t="shared" si="7"/>
        <v>1</v>
      </c>
      <c r="W28" s="101"/>
      <c r="X28" s="102">
        <v>0</v>
      </c>
      <c r="Y28" s="41"/>
      <c r="Z28" s="41">
        <f t="shared" si="8"/>
        <v>0</v>
      </c>
      <c r="AA28" s="96"/>
      <c r="AB28" s="108">
        <v>0</v>
      </c>
      <c r="AC28" s="46"/>
      <c r="AD28" s="46">
        <f t="shared" si="9"/>
        <v>0</v>
      </c>
      <c r="AE28" s="54">
        <f t="shared" si="10"/>
        <v>1</v>
      </c>
      <c r="AF28" s="67">
        <v>2</v>
      </c>
      <c r="AG28" s="76">
        <f t="shared" si="11"/>
        <v>3</v>
      </c>
    </row>
    <row r="29" spans="1:33" ht="15.6" x14ac:dyDescent="0.3">
      <c r="A29" t="s">
        <v>30</v>
      </c>
      <c r="B29" s="9">
        <v>4</v>
      </c>
      <c r="C29" s="3"/>
      <c r="D29" s="48"/>
      <c r="E29" s="3">
        <f t="shared" si="0"/>
        <v>0</v>
      </c>
      <c r="F29" s="3"/>
      <c r="G29" s="3">
        <f t="shared" si="1"/>
        <v>0</v>
      </c>
      <c r="H29" s="82">
        <v>1</v>
      </c>
      <c r="I29" s="82">
        <v>1</v>
      </c>
      <c r="J29" s="75">
        <f t="shared" si="2"/>
        <v>2</v>
      </c>
      <c r="K29" s="75">
        <v>2</v>
      </c>
      <c r="L29" s="75">
        <f t="shared" si="3"/>
        <v>4</v>
      </c>
      <c r="M29" s="84">
        <v>1</v>
      </c>
      <c r="N29" s="84"/>
      <c r="O29" s="13">
        <f t="shared" si="4"/>
        <v>1</v>
      </c>
      <c r="P29" s="13"/>
      <c r="Q29" s="13">
        <f t="shared" si="5"/>
        <v>1</v>
      </c>
      <c r="R29" s="18"/>
      <c r="S29" s="50"/>
      <c r="T29" s="18">
        <f t="shared" si="6"/>
        <v>0</v>
      </c>
      <c r="U29" s="18"/>
      <c r="V29" s="18">
        <f t="shared" si="7"/>
        <v>0</v>
      </c>
      <c r="W29" s="101"/>
      <c r="X29" s="102">
        <v>0.5</v>
      </c>
      <c r="Y29" s="41"/>
      <c r="Z29" s="41">
        <f t="shared" si="8"/>
        <v>0</v>
      </c>
      <c r="AA29" s="96"/>
      <c r="AB29" s="108">
        <v>0.5</v>
      </c>
      <c r="AC29" s="46"/>
      <c r="AD29" s="46">
        <f>AA29+AC29</f>
        <v>0</v>
      </c>
      <c r="AE29" s="54">
        <f>G29+L29+Q29+V29+Z29+AD29</f>
        <v>5</v>
      </c>
      <c r="AF29" s="67">
        <v>8</v>
      </c>
      <c r="AG29" s="76">
        <f t="shared" si="11"/>
        <v>13</v>
      </c>
    </row>
    <row r="30" spans="1:33" ht="15.6" x14ac:dyDescent="0.3">
      <c r="A30" t="s">
        <v>26</v>
      </c>
      <c r="B30" s="9">
        <v>5.6</v>
      </c>
      <c r="C30" s="3"/>
      <c r="D30" s="48"/>
      <c r="E30" s="3">
        <f t="shared" si="0"/>
        <v>0</v>
      </c>
      <c r="F30" s="3"/>
      <c r="G30" s="3">
        <f t="shared" si="1"/>
        <v>0</v>
      </c>
      <c r="H30" s="75"/>
      <c r="I30" s="82">
        <v>1</v>
      </c>
      <c r="J30" s="75">
        <f t="shared" si="2"/>
        <v>1</v>
      </c>
      <c r="K30" s="6"/>
      <c r="L30" s="75">
        <f t="shared" si="3"/>
        <v>1</v>
      </c>
      <c r="M30" s="13"/>
      <c r="N30" s="49"/>
      <c r="O30" s="13">
        <f t="shared" si="4"/>
        <v>0</v>
      </c>
      <c r="P30" s="13"/>
      <c r="Q30" s="13">
        <f t="shared" si="5"/>
        <v>0</v>
      </c>
      <c r="R30" s="18"/>
      <c r="S30" s="50"/>
      <c r="T30" s="18">
        <f t="shared" si="6"/>
        <v>0</v>
      </c>
      <c r="U30" s="18"/>
      <c r="V30" s="18">
        <f t="shared" si="7"/>
        <v>0</v>
      </c>
      <c r="W30" s="101"/>
      <c r="X30" s="102">
        <v>0.7142857142857143</v>
      </c>
      <c r="Y30" s="41"/>
      <c r="Z30" s="41">
        <f t="shared" si="8"/>
        <v>0</v>
      </c>
      <c r="AA30" s="96"/>
      <c r="AB30" s="108">
        <v>0.35714285714285715</v>
      </c>
      <c r="AC30" s="46"/>
      <c r="AD30" s="46">
        <f t="shared" si="9"/>
        <v>0</v>
      </c>
      <c r="AE30" s="54">
        <f t="shared" si="10"/>
        <v>1</v>
      </c>
      <c r="AF30" s="67">
        <v>6</v>
      </c>
      <c r="AG30" s="76">
        <f t="shared" si="11"/>
        <v>7</v>
      </c>
    </row>
    <row r="31" spans="1:33" ht="15.6" x14ac:dyDescent="0.3">
      <c r="A31" t="s">
        <v>27</v>
      </c>
      <c r="B31" s="9">
        <v>6</v>
      </c>
      <c r="C31" s="81">
        <v>1</v>
      </c>
      <c r="D31" s="48"/>
      <c r="E31" s="3">
        <f t="shared" si="0"/>
        <v>1</v>
      </c>
      <c r="F31" s="3"/>
      <c r="G31" s="3">
        <f t="shared" si="1"/>
        <v>1</v>
      </c>
      <c r="H31" s="82"/>
      <c r="I31" s="94"/>
      <c r="J31" s="75">
        <f t="shared" si="2"/>
        <v>0</v>
      </c>
      <c r="K31" s="6"/>
      <c r="L31" s="75">
        <f t="shared" si="3"/>
        <v>0</v>
      </c>
      <c r="M31" s="13"/>
      <c r="N31" s="49"/>
      <c r="O31" s="13">
        <f t="shared" si="4"/>
        <v>0</v>
      </c>
      <c r="P31" s="13"/>
      <c r="Q31" s="13">
        <f t="shared" si="5"/>
        <v>0</v>
      </c>
      <c r="R31" s="83">
        <v>1</v>
      </c>
      <c r="S31" s="50">
        <v>1</v>
      </c>
      <c r="T31" s="18">
        <f t="shared" si="6"/>
        <v>2</v>
      </c>
      <c r="U31" s="18"/>
      <c r="V31" s="18">
        <f t="shared" si="7"/>
        <v>2</v>
      </c>
      <c r="W31" s="101"/>
      <c r="X31" s="102">
        <v>0</v>
      </c>
      <c r="Y31" s="41"/>
      <c r="Z31" s="41">
        <f t="shared" si="8"/>
        <v>0</v>
      </c>
      <c r="AA31" s="96"/>
      <c r="AB31" s="108">
        <v>0.33333333333333331</v>
      </c>
      <c r="AC31" s="46"/>
      <c r="AD31" s="46">
        <f t="shared" si="9"/>
        <v>0</v>
      </c>
      <c r="AE31" s="54">
        <f t="shared" si="10"/>
        <v>3</v>
      </c>
      <c r="AF31" s="67">
        <v>1</v>
      </c>
      <c r="AG31" s="76">
        <f t="shared" si="11"/>
        <v>4</v>
      </c>
    </row>
    <row r="32" spans="1:33" ht="15.6" x14ac:dyDescent="0.3">
      <c r="A32" t="s">
        <v>28</v>
      </c>
      <c r="B32" s="9">
        <v>1.7</v>
      </c>
      <c r="C32" s="3"/>
      <c r="D32" s="48"/>
      <c r="E32" s="3">
        <f t="shared" si="0"/>
        <v>0</v>
      </c>
      <c r="F32" s="3"/>
      <c r="G32" s="3">
        <f t="shared" si="1"/>
        <v>0</v>
      </c>
      <c r="H32" s="82"/>
      <c r="I32" s="94"/>
      <c r="J32" s="75">
        <f t="shared" si="2"/>
        <v>0</v>
      </c>
      <c r="K32" s="6"/>
      <c r="L32" s="75">
        <f t="shared" si="3"/>
        <v>0</v>
      </c>
      <c r="M32" s="13"/>
      <c r="N32" s="49"/>
      <c r="O32" s="13">
        <f t="shared" si="4"/>
        <v>0</v>
      </c>
      <c r="P32" s="13"/>
      <c r="Q32" s="13">
        <f t="shared" si="5"/>
        <v>0</v>
      </c>
      <c r="R32" s="83"/>
      <c r="S32" s="50"/>
      <c r="T32" s="18">
        <f t="shared" si="6"/>
        <v>0</v>
      </c>
      <c r="U32" s="18"/>
      <c r="V32" s="18">
        <f t="shared" si="7"/>
        <v>0</v>
      </c>
      <c r="W32" s="101"/>
      <c r="X32" s="102">
        <v>0</v>
      </c>
      <c r="Y32" s="41"/>
      <c r="Z32" s="41">
        <f t="shared" si="8"/>
        <v>0</v>
      </c>
      <c r="AA32" s="96"/>
      <c r="AB32" s="108">
        <v>0</v>
      </c>
      <c r="AC32" s="46"/>
      <c r="AD32" s="46">
        <f t="shared" si="9"/>
        <v>0</v>
      </c>
      <c r="AE32" s="54">
        <f t="shared" si="10"/>
        <v>0</v>
      </c>
      <c r="AF32" s="67">
        <v>2</v>
      </c>
      <c r="AG32" s="76">
        <f t="shared" si="11"/>
        <v>2</v>
      </c>
    </row>
    <row r="33" spans="1:32" x14ac:dyDescent="0.3">
      <c r="A33" t="s">
        <v>33</v>
      </c>
      <c r="B33" s="42">
        <f>SUM(B4:B32)</f>
        <v>124.60000000000001</v>
      </c>
      <c r="C33" s="21"/>
      <c r="D33" s="21"/>
      <c r="E33" s="21"/>
      <c r="F33" s="21"/>
      <c r="G33" s="21"/>
      <c r="H33" s="35"/>
      <c r="I33" s="35"/>
      <c r="J33" s="35"/>
      <c r="K33" s="35"/>
      <c r="L33" s="35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</row>
    <row r="34" spans="1:32" x14ac:dyDescent="0.3">
      <c r="H34" s="1"/>
      <c r="I34" s="1"/>
      <c r="J34" s="1"/>
      <c r="K34" s="1"/>
      <c r="L34" s="1"/>
    </row>
  </sheetData>
  <mergeCells count="7">
    <mergeCell ref="AA2:AD2"/>
    <mergeCell ref="C1:AG1"/>
    <mergeCell ref="C2:G2"/>
    <mergeCell ref="H2:L2"/>
    <mergeCell ref="M2:Q2"/>
    <mergeCell ref="R2:V2"/>
    <mergeCell ref="W2:Z2"/>
  </mergeCells>
  <pageMargins left="0.23622047244094491" right="0.23622047244094491" top="0.74803149606299213" bottom="0.74803149606299213" header="0.31496062992125984" footer="0.31496062992125984"/>
  <pageSetup paperSize="8" scale="48" orientation="landscape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D771E6-89D9-4F94-9562-25880D607305}">
  <sheetPr codeName="Feuil9"/>
  <dimension ref="A1:Q34"/>
  <sheetViews>
    <sheetView zoomScale="70" zoomScaleNormal="70" workbookViewId="0">
      <selection activeCell="H4" sqref="H4:H32"/>
    </sheetView>
  </sheetViews>
  <sheetFormatPr baseColWidth="10" defaultRowHeight="14.4" x14ac:dyDescent="0.3"/>
  <cols>
    <col min="1" max="1" width="14.88671875" customWidth="1"/>
    <col min="2" max="2" width="15.21875" customWidth="1"/>
    <col min="3" max="3" width="12.109375" customWidth="1"/>
    <col min="4" max="4" width="11.33203125" customWidth="1"/>
    <col min="5" max="5" width="11.21875" customWidth="1"/>
    <col min="6" max="6" width="13" customWidth="1"/>
    <col min="7" max="7" width="12.109375" customWidth="1"/>
    <col min="8" max="8" width="12.44140625" customWidth="1"/>
    <col min="9" max="12" width="12.21875" customWidth="1"/>
    <col min="13" max="13" width="11.88671875" customWidth="1"/>
    <col min="14" max="14" width="12.21875" customWidth="1"/>
    <col min="15" max="15" width="14.88671875" style="21" customWidth="1"/>
    <col min="16" max="16" width="12.44140625" customWidth="1"/>
  </cols>
  <sheetData>
    <row r="1" spans="1:17" ht="47.4" customHeight="1" x14ac:dyDescent="0.3">
      <c r="C1" s="154" t="s">
        <v>109</v>
      </c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5"/>
      <c r="P1" s="155"/>
    </row>
    <row r="2" spans="1:17" x14ac:dyDescent="0.3">
      <c r="B2" s="59" t="s">
        <v>29</v>
      </c>
      <c r="C2" s="190" t="s">
        <v>0</v>
      </c>
      <c r="D2" s="172"/>
      <c r="E2" s="172"/>
      <c r="F2" s="173" t="s">
        <v>62</v>
      </c>
      <c r="G2" s="174"/>
      <c r="H2" s="175"/>
      <c r="I2" s="176" t="s">
        <v>36</v>
      </c>
      <c r="J2" s="177"/>
      <c r="K2" s="177"/>
      <c r="L2" s="178" t="s">
        <v>37</v>
      </c>
      <c r="M2" s="178"/>
      <c r="N2" s="60" t="s">
        <v>38</v>
      </c>
      <c r="O2" s="61" t="s">
        <v>60</v>
      </c>
      <c r="P2" s="62" t="s">
        <v>61</v>
      </c>
    </row>
    <row r="3" spans="1:17" ht="72" x14ac:dyDescent="0.3">
      <c r="B3" s="8" t="s">
        <v>32</v>
      </c>
      <c r="C3" s="2" t="s">
        <v>31</v>
      </c>
      <c r="D3" s="2" t="s">
        <v>35</v>
      </c>
      <c r="E3" s="29" t="s">
        <v>63</v>
      </c>
      <c r="F3" s="5" t="s">
        <v>31</v>
      </c>
      <c r="G3" s="5" t="s">
        <v>35</v>
      </c>
      <c r="H3" s="28" t="s">
        <v>64</v>
      </c>
      <c r="I3" s="11" t="s">
        <v>34</v>
      </c>
      <c r="J3" s="11" t="s">
        <v>35</v>
      </c>
      <c r="K3" s="26" t="s">
        <v>65</v>
      </c>
      <c r="L3" s="17" t="s">
        <v>54</v>
      </c>
      <c r="M3" s="27" t="s">
        <v>53</v>
      </c>
      <c r="N3" s="31" t="s">
        <v>39</v>
      </c>
      <c r="O3" s="55" t="s">
        <v>111</v>
      </c>
      <c r="P3" s="58" t="s">
        <v>91</v>
      </c>
    </row>
    <row r="4" spans="1:17" x14ac:dyDescent="0.3">
      <c r="A4" t="s">
        <v>1</v>
      </c>
      <c r="B4" s="9">
        <v>4</v>
      </c>
      <c r="C4" s="4">
        <v>0.6</v>
      </c>
      <c r="D4" s="77">
        <v>0.23100000000000001</v>
      </c>
      <c r="E4" s="3"/>
      <c r="F4" s="72">
        <v>0.25</v>
      </c>
      <c r="G4" s="78">
        <v>0.16</v>
      </c>
      <c r="H4" s="110"/>
      <c r="I4" s="12">
        <v>5</v>
      </c>
      <c r="J4" s="12">
        <v>3.8</v>
      </c>
      <c r="K4" s="111"/>
      <c r="L4" s="92">
        <v>1.3560000000000001</v>
      </c>
      <c r="M4" s="112">
        <v>1</v>
      </c>
      <c r="N4" s="54">
        <f>E4+H4+K4+M4</f>
        <v>1</v>
      </c>
      <c r="O4" s="56">
        <v>7</v>
      </c>
      <c r="P4" s="73">
        <f>N4+O4</f>
        <v>8</v>
      </c>
    </row>
    <row r="5" spans="1:17" x14ac:dyDescent="0.3">
      <c r="A5" t="s">
        <v>2</v>
      </c>
      <c r="B5" s="9">
        <v>4</v>
      </c>
      <c r="C5" s="4">
        <v>0.6</v>
      </c>
      <c r="D5" s="77">
        <v>0.34799999999999998</v>
      </c>
      <c r="E5" s="109"/>
      <c r="F5" s="72">
        <v>0.25</v>
      </c>
      <c r="G5" s="78">
        <v>0.217</v>
      </c>
      <c r="H5" s="110"/>
      <c r="I5" s="12">
        <v>5</v>
      </c>
      <c r="J5" s="12">
        <v>5.3</v>
      </c>
      <c r="K5" s="111">
        <v>1</v>
      </c>
      <c r="L5" s="92">
        <v>0.92600000000000005</v>
      </c>
      <c r="M5" s="18"/>
      <c r="N5" s="54">
        <f t="shared" ref="N5:N31" si="0">E5+H5+K5+M5</f>
        <v>1</v>
      </c>
      <c r="O5" s="56">
        <v>11</v>
      </c>
      <c r="P5" s="57">
        <f t="shared" ref="P5:P32" si="1">N5+O5</f>
        <v>12</v>
      </c>
    </row>
    <row r="6" spans="1:17" x14ac:dyDescent="0.3">
      <c r="A6" t="s">
        <v>3</v>
      </c>
      <c r="B6" s="9">
        <v>5</v>
      </c>
      <c r="C6" s="4">
        <v>0.6</v>
      </c>
      <c r="D6" s="77">
        <v>0.222</v>
      </c>
      <c r="E6" s="109"/>
      <c r="F6" s="72">
        <v>0.25</v>
      </c>
      <c r="G6" s="78">
        <v>0.17599999999999999</v>
      </c>
      <c r="H6" s="110"/>
      <c r="I6" s="12">
        <v>5</v>
      </c>
      <c r="J6" s="12">
        <v>2.9</v>
      </c>
      <c r="K6" s="111"/>
      <c r="L6" s="92">
        <v>0.5</v>
      </c>
      <c r="M6" s="18"/>
      <c r="N6" s="54">
        <f t="shared" si="0"/>
        <v>0</v>
      </c>
      <c r="O6" s="56">
        <v>3</v>
      </c>
      <c r="P6" s="57">
        <f t="shared" si="1"/>
        <v>3</v>
      </c>
    </row>
    <row r="7" spans="1:17" x14ac:dyDescent="0.3">
      <c r="A7" t="s">
        <v>4</v>
      </c>
      <c r="B7" s="9">
        <v>3</v>
      </c>
      <c r="C7" s="4">
        <v>0.6</v>
      </c>
      <c r="D7" s="77">
        <v>0.4</v>
      </c>
      <c r="E7" s="109"/>
      <c r="F7" s="72">
        <v>0.25</v>
      </c>
      <c r="G7" s="78">
        <v>6.7000000000000004E-2</v>
      </c>
      <c r="H7" s="110"/>
      <c r="I7" s="12">
        <v>5</v>
      </c>
      <c r="J7" s="12">
        <v>5.4</v>
      </c>
      <c r="K7" s="111">
        <v>1</v>
      </c>
      <c r="L7" s="92">
        <v>0.41699999999999998</v>
      </c>
      <c r="M7" s="18"/>
      <c r="N7" s="54">
        <f t="shared" si="0"/>
        <v>1</v>
      </c>
      <c r="O7" s="56">
        <v>4</v>
      </c>
      <c r="P7" s="57">
        <f t="shared" si="1"/>
        <v>5</v>
      </c>
    </row>
    <row r="8" spans="1:17" x14ac:dyDescent="0.3">
      <c r="A8" t="s">
        <v>5</v>
      </c>
      <c r="B8" s="9">
        <v>5</v>
      </c>
      <c r="C8" s="4">
        <v>0.6</v>
      </c>
      <c r="D8" s="77">
        <v>0.58299999999999996</v>
      </c>
      <c r="E8" s="109"/>
      <c r="F8" s="72">
        <v>0.25</v>
      </c>
      <c r="G8" s="78">
        <v>0</v>
      </c>
      <c r="H8" s="110"/>
      <c r="I8" s="12">
        <v>5</v>
      </c>
      <c r="J8" s="12">
        <v>6</v>
      </c>
      <c r="K8" s="111">
        <v>1</v>
      </c>
      <c r="L8" s="92">
        <v>0.30299999999999999</v>
      </c>
      <c r="M8" s="112"/>
      <c r="N8" s="54">
        <f t="shared" si="0"/>
        <v>1</v>
      </c>
      <c r="O8" s="56">
        <v>8</v>
      </c>
      <c r="P8" s="57">
        <f t="shared" si="1"/>
        <v>9</v>
      </c>
    </row>
    <row r="9" spans="1:17" x14ac:dyDescent="0.3">
      <c r="A9" t="s">
        <v>6</v>
      </c>
      <c r="B9" s="9">
        <v>4.2</v>
      </c>
      <c r="C9" s="4">
        <v>0.6</v>
      </c>
      <c r="D9" s="77">
        <v>0.28599999999999998</v>
      </c>
      <c r="E9" s="109"/>
      <c r="F9" s="72">
        <v>0.25</v>
      </c>
      <c r="G9" s="78">
        <v>0.17399999999999999</v>
      </c>
      <c r="H9" s="110"/>
      <c r="I9" s="12">
        <v>5</v>
      </c>
      <c r="J9" s="12">
        <v>5.8</v>
      </c>
      <c r="K9" s="111">
        <v>1</v>
      </c>
      <c r="L9" s="92">
        <v>0.40799999999999997</v>
      </c>
      <c r="M9" s="112"/>
      <c r="N9" s="54">
        <f t="shared" si="0"/>
        <v>1</v>
      </c>
      <c r="O9" s="56">
        <v>3</v>
      </c>
      <c r="P9" s="57">
        <f t="shared" si="1"/>
        <v>4</v>
      </c>
    </row>
    <row r="10" spans="1:17" x14ac:dyDescent="0.3">
      <c r="A10" t="s">
        <v>7</v>
      </c>
      <c r="B10" s="9">
        <v>4</v>
      </c>
      <c r="C10" s="4">
        <v>0.6</v>
      </c>
      <c r="D10" s="77">
        <v>0.47399999999999998</v>
      </c>
      <c r="E10" s="109"/>
      <c r="F10" s="72">
        <v>0.25</v>
      </c>
      <c r="G10" s="78">
        <v>0.21099999999999999</v>
      </c>
      <c r="H10" s="110"/>
      <c r="I10" s="12">
        <v>5</v>
      </c>
      <c r="J10" s="12">
        <v>5.3</v>
      </c>
      <c r="K10" s="111">
        <v>1</v>
      </c>
      <c r="L10" s="92">
        <v>0.57099999999999995</v>
      </c>
      <c r="M10" s="112"/>
      <c r="N10" s="54">
        <f t="shared" si="0"/>
        <v>1</v>
      </c>
      <c r="O10" s="56">
        <v>6</v>
      </c>
      <c r="P10" s="57">
        <f t="shared" si="1"/>
        <v>7</v>
      </c>
    </row>
    <row r="11" spans="1:17" x14ac:dyDescent="0.3">
      <c r="A11" t="s">
        <v>8</v>
      </c>
      <c r="B11" s="9">
        <v>3.8</v>
      </c>
      <c r="C11" s="4">
        <v>0.6</v>
      </c>
      <c r="D11" s="77">
        <v>0.217</v>
      </c>
      <c r="E11" s="109"/>
      <c r="F11" s="72">
        <v>0.25</v>
      </c>
      <c r="G11" s="78">
        <v>0</v>
      </c>
      <c r="H11" s="110"/>
      <c r="I11" s="12">
        <v>5</v>
      </c>
      <c r="J11" s="12">
        <v>6</v>
      </c>
      <c r="K11" s="111">
        <v>1</v>
      </c>
      <c r="L11" s="92">
        <v>0.54700000000000004</v>
      </c>
      <c r="M11" s="112"/>
      <c r="N11" s="54">
        <f t="shared" si="0"/>
        <v>1</v>
      </c>
      <c r="O11" s="56">
        <v>6</v>
      </c>
      <c r="P11" s="57">
        <f t="shared" si="1"/>
        <v>7</v>
      </c>
    </row>
    <row r="12" spans="1:17" x14ac:dyDescent="0.3">
      <c r="A12" t="s">
        <v>9</v>
      </c>
      <c r="B12" s="9">
        <v>4</v>
      </c>
      <c r="C12" s="4">
        <v>0.6</v>
      </c>
      <c r="D12" s="77">
        <v>0.214</v>
      </c>
      <c r="E12" s="109"/>
      <c r="F12" s="72">
        <v>0.25</v>
      </c>
      <c r="G12" s="78">
        <v>0.111</v>
      </c>
      <c r="H12" s="110"/>
      <c r="I12" s="12">
        <v>5</v>
      </c>
      <c r="J12" s="12">
        <v>2.5</v>
      </c>
      <c r="K12" s="111"/>
      <c r="L12" s="92">
        <v>0.88900000000000001</v>
      </c>
      <c r="M12" s="112"/>
      <c r="N12" s="54">
        <f t="shared" si="0"/>
        <v>0</v>
      </c>
      <c r="O12" s="56">
        <v>2</v>
      </c>
      <c r="P12" s="57">
        <f t="shared" si="1"/>
        <v>2</v>
      </c>
    </row>
    <row r="13" spans="1:17" x14ac:dyDescent="0.3">
      <c r="A13" t="s">
        <v>10</v>
      </c>
      <c r="B13" s="9">
        <v>2.9</v>
      </c>
      <c r="C13" s="4">
        <v>0.6</v>
      </c>
      <c r="D13" s="77">
        <v>0.35299999999999998</v>
      </c>
      <c r="E13" s="109"/>
      <c r="F13" s="72">
        <v>0.25</v>
      </c>
      <c r="G13" s="78">
        <v>6.3E-2</v>
      </c>
      <c r="H13" s="110"/>
      <c r="I13" s="12">
        <v>5</v>
      </c>
      <c r="J13" s="12">
        <v>4</v>
      </c>
      <c r="K13" s="111"/>
      <c r="L13" s="92">
        <v>0.51300000000000001</v>
      </c>
      <c r="M13" s="112"/>
      <c r="N13" s="54">
        <f t="shared" si="0"/>
        <v>0</v>
      </c>
      <c r="O13" s="56">
        <v>7</v>
      </c>
      <c r="P13" s="57">
        <f t="shared" si="1"/>
        <v>7</v>
      </c>
    </row>
    <row r="14" spans="1:17" x14ac:dyDescent="0.3">
      <c r="A14" t="s">
        <v>11</v>
      </c>
      <c r="B14" s="9">
        <v>2.5</v>
      </c>
      <c r="C14" s="4">
        <v>0.6</v>
      </c>
      <c r="D14" s="77">
        <v>0.28599999999999998</v>
      </c>
      <c r="E14" s="109"/>
      <c r="F14" s="72">
        <v>0.25</v>
      </c>
      <c r="G14" s="78">
        <v>0</v>
      </c>
      <c r="H14" s="110"/>
      <c r="I14" s="12">
        <v>5</v>
      </c>
      <c r="J14" s="12">
        <v>8.6999999999999993</v>
      </c>
      <c r="K14" s="111">
        <v>1</v>
      </c>
      <c r="L14" s="92">
        <v>0.64100000000000001</v>
      </c>
      <c r="M14" s="112"/>
      <c r="N14" s="54">
        <f t="shared" si="0"/>
        <v>1</v>
      </c>
      <c r="O14" s="56">
        <v>4</v>
      </c>
      <c r="P14" s="57">
        <f t="shared" si="1"/>
        <v>5</v>
      </c>
    </row>
    <row r="15" spans="1:17" x14ac:dyDescent="0.3">
      <c r="A15" t="s">
        <v>12</v>
      </c>
      <c r="B15" s="9">
        <v>4</v>
      </c>
      <c r="C15" s="4">
        <v>0.6</v>
      </c>
      <c r="D15" s="77">
        <v>0.26700000000000002</v>
      </c>
      <c r="E15" s="109"/>
      <c r="F15" s="72">
        <v>0.25</v>
      </c>
      <c r="G15" s="78">
        <v>0.16700000000000001</v>
      </c>
      <c r="H15" s="110"/>
      <c r="I15" s="12">
        <v>5</v>
      </c>
      <c r="J15" s="12">
        <v>5.7</v>
      </c>
      <c r="K15" s="111">
        <v>1</v>
      </c>
      <c r="L15" s="92">
        <v>1.333</v>
      </c>
      <c r="M15" s="112">
        <v>1</v>
      </c>
      <c r="N15" s="54">
        <f t="shared" si="0"/>
        <v>2</v>
      </c>
      <c r="O15" s="56">
        <v>5</v>
      </c>
      <c r="P15" s="57">
        <f t="shared" si="1"/>
        <v>7</v>
      </c>
    </row>
    <row r="16" spans="1:17" x14ac:dyDescent="0.3">
      <c r="A16" t="s">
        <v>13</v>
      </c>
      <c r="B16" s="9">
        <v>5.2</v>
      </c>
      <c r="C16" s="4">
        <v>0.6</v>
      </c>
      <c r="D16" s="77">
        <v>0.33300000000000002</v>
      </c>
      <c r="E16" s="109"/>
      <c r="F16" s="72">
        <v>0.25</v>
      </c>
      <c r="G16" s="78">
        <v>0.22700000000000001</v>
      </c>
      <c r="H16" s="110"/>
      <c r="I16" s="12">
        <v>5</v>
      </c>
      <c r="J16" s="12">
        <v>5.2</v>
      </c>
      <c r="K16" s="111">
        <v>1</v>
      </c>
      <c r="L16" s="92">
        <v>0.48399999999999999</v>
      </c>
      <c r="M16" s="112"/>
      <c r="N16" s="54">
        <f t="shared" si="0"/>
        <v>1</v>
      </c>
      <c r="O16" s="56">
        <v>3</v>
      </c>
      <c r="P16" s="57">
        <f t="shared" si="1"/>
        <v>4</v>
      </c>
    </row>
    <row r="17" spans="1:16" x14ac:dyDescent="0.3">
      <c r="A17" t="s">
        <v>14</v>
      </c>
      <c r="B17" s="9">
        <v>6.7</v>
      </c>
      <c r="C17" s="4">
        <v>0.6</v>
      </c>
      <c r="D17" s="77">
        <v>0.48399999999999999</v>
      </c>
      <c r="E17" s="109"/>
      <c r="F17" s="72">
        <v>0.25</v>
      </c>
      <c r="G17" s="78">
        <v>0.1</v>
      </c>
      <c r="H17" s="110"/>
      <c r="I17" s="12">
        <v>5</v>
      </c>
      <c r="J17" s="12">
        <v>6.1</v>
      </c>
      <c r="K17" s="111">
        <v>1</v>
      </c>
      <c r="L17" s="92">
        <v>0.61599999999999999</v>
      </c>
      <c r="M17" s="112"/>
      <c r="N17" s="54">
        <f t="shared" si="0"/>
        <v>1</v>
      </c>
      <c r="O17" s="56">
        <v>3</v>
      </c>
      <c r="P17" s="57">
        <f t="shared" si="1"/>
        <v>4</v>
      </c>
    </row>
    <row r="18" spans="1:16" x14ac:dyDescent="0.3">
      <c r="A18" t="s">
        <v>15</v>
      </c>
      <c r="B18" s="9">
        <v>4</v>
      </c>
      <c r="C18" s="4">
        <v>0.6</v>
      </c>
      <c r="D18" s="77">
        <v>0.26700000000000002</v>
      </c>
      <c r="E18" s="109"/>
      <c r="F18" s="72">
        <v>0.25</v>
      </c>
      <c r="G18" s="78">
        <v>0</v>
      </c>
      <c r="H18" s="110"/>
      <c r="I18" s="12">
        <v>5</v>
      </c>
      <c r="J18" s="12">
        <v>3.5</v>
      </c>
      <c r="K18" s="111"/>
      <c r="L18" s="92">
        <v>0.5</v>
      </c>
      <c r="M18" s="112"/>
      <c r="N18" s="54">
        <f t="shared" si="0"/>
        <v>0</v>
      </c>
      <c r="O18" s="56">
        <v>4</v>
      </c>
      <c r="P18" s="57">
        <f t="shared" si="1"/>
        <v>4</v>
      </c>
    </row>
    <row r="19" spans="1:16" x14ac:dyDescent="0.3">
      <c r="A19" t="s">
        <v>16</v>
      </c>
      <c r="B19" s="9">
        <v>2.5</v>
      </c>
      <c r="C19" s="4">
        <v>0.6</v>
      </c>
      <c r="D19" s="77">
        <v>0.33300000000000002</v>
      </c>
      <c r="E19" s="109"/>
      <c r="F19" s="72">
        <v>0.25</v>
      </c>
      <c r="G19" s="78">
        <v>0.16700000000000001</v>
      </c>
      <c r="H19" s="110"/>
      <c r="I19" s="12">
        <v>5</v>
      </c>
      <c r="J19" s="12">
        <v>2.5</v>
      </c>
      <c r="K19" s="111"/>
      <c r="L19" s="92">
        <v>1.087</v>
      </c>
      <c r="M19" s="112">
        <v>1</v>
      </c>
      <c r="N19" s="54">
        <f t="shared" si="0"/>
        <v>1</v>
      </c>
      <c r="O19" s="56">
        <v>5</v>
      </c>
      <c r="P19" s="57">
        <f t="shared" si="1"/>
        <v>6</v>
      </c>
    </row>
    <row r="20" spans="1:16" x14ac:dyDescent="0.3">
      <c r="A20" t="s">
        <v>17</v>
      </c>
      <c r="B20" s="9">
        <v>6</v>
      </c>
      <c r="C20" s="4">
        <v>0.6</v>
      </c>
      <c r="D20" s="77">
        <v>0.52900000000000003</v>
      </c>
      <c r="E20" s="109"/>
      <c r="F20" s="72">
        <v>0.25</v>
      </c>
      <c r="G20" s="78">
        <v>0.19400000000000001</v>
      </c>
      <c r="H20" s="110"/>
      <c r="I20" s="12">
        <v>5</v>
      </c>
      <c r="J20" s="12">
        <v>5.8</v>
      </c>
      <c r="K20" s="111">
        <v>1</v>
      </c>
      <c r="L20" s="92">
        <v>0.85699999999999998</v>
      </c>
      <c r="M20" s="112"/>
      <c r="N20" s="54">
        <f t="shared" si="0"/>
        <v>1</v>
      </c>
      <c r="O20" s="56">
        <v>5</v>
      </c>
      <c r="P20" s="57">
        <f t="shared" si="1"/>
        <v>6</v>
      </c>
    </row>
    <row r="21" spans="1:16" x14ac:dyDescent="0.3">
      <c r="A21" t="s">
        <v>18</v>
      </c>
      <c r="B21" s="9">
        <v>4.4000000000000004</v>
      </c>
      <c r="C21" s="4">
        <v>0.6</v>
      </c>
      <c r="D21" s="77">
        <v>0.42299999999999999</v>
      </c>
      <c r="E21" s="109"/>
      <c r="F21" s="72">
        <v>0.25</v>
      </c>
      <c r="G21" s="78">
        <v>0.42899999999999999</v>
      </c>
      <c r="H21" s="110">
        <v>1</v>
      </c>
      <c r="I21" s="12">
        <v>5</v>
      </c>
      <c r="J21" s="12">
        <v>7.1</v>
      </c>
      <c r="K21" s="111">
        <v>1</v>
      </c>
      <c r="L21" s="92">
        <v>0.75</v>
      </c>
      <c r="M21" s="112"/>
      <c r="N21" s="54">
        <f t="shared" si="0"/>
        <v>2</v>
      </c>
      <c r="O21" s="56">
        <v>21</v>
      </c>
      <c r="P21" s="57">
        <f t="shared" si="1"/>
        <v>23</v>
      </c>
    </row>
    <row r="22" spans="1:16" x14ac:dyDescent="0.3">
      <c r="A22" t="s">
        <v>19</v>
      </c>
      <c r="B22" s="9">
        <v>5</v>
      </c>
      <c r="C22" s="4">
        <v>0.6</v>
      </c>
      <c r="D22" s="77">
        <v>0.21099999999999999</v>
      </c>
      <c r="E22" s="109"/>
      <c r="F22" s="72">
        <v>0.25</v>
      </c>
      <c r="G22" s="78">
        <v>0.1</v>
      </c>
      <c r="H22" s="110"/>
      <c r="I22" s="12">
        <v>5</v>
      </c>
      <c r="J22" s="12">
        <v>5</v>
      </c>
      <c r="K22" s="111">
        <v>1</v>
      </c>
      <c r="L22" s="92">
        <v>0.29399999999999998</v>
      </c>
      <c r="M22" s="112"/>
      <c r="N22" s="54">
        <f t="shared" si="0"/>
        <v>1</v>
      </c>
      <c r="O22" s="56">
        <v>1</v>
      </c>
      <c r="P22" s="57">
        <f t="shared" si="1"/>
        <v>2</v>
      </c>
    </row>
    <row r="23" spans="1:16" x14ac:dyDescent="0.3">
      <c r="A23" t="s">
        <v>20</v>
      </c>
      <c r="B23" s="9">
        <v>10.4</v>
      </c>
      <c r="C23" s="4">
        <v>0.6</v>
      </c>
      <c r="D23" s="77">
        <v>0.29299999999999998</v>
      </c>
      <c r="E23" s="109"/>
      <c r="F23" s="72">
        <v>0.25</v>
      </c>
      <c r="G23" s="78">
        <v>0.17899999999999999</v>
      </c>
      <c r="H23" s="110"/>
      <c r="I23" s="12">
        <v>5</v>
      </c>
      <c r="J23" s="12">
        <v>3.5</v>
      </c>
      <c r="K23" s="111"/>
      <c r="L23" s="92">
        <v>0.47899999999999998</v>
      </c>
      <c r="M23" s="112"/>
      <c r="N23" s="54">
        <f t="shared" si="0"/>
        <v>0</v>
      </c>
      <c r="O23" s="56">
        <v>2</v>
      </c>
      <c r="P23" s="57">
        <f t="shared" si="1"/>
        <v>2</v>
      </c>
    </row>
    <row r="24" spans="1:16" x14ac:dyDescent="0.3">
      <c r="A24" t="s">
        <v>21</v>
      </c>
      <c r="B24" s="9">
        <v>3</v>
      </c>
      <c r="C24" s="4">
        <v>0.6</v>
      </c>
      <c r="D24" s="77">
        <v>0.6</v>
      </c>
      <c r="E24" s="109">
        <v>1</v>
      </c>
      <c r="F24" s="72">
        <v>0.25</v>
      </c>
      <c r="G24" s="78">
        <v>0.29199999999999998</v>
      </c>
      <c r="H24" s="110">
        <v>1</v>
      </c>
      <c r="I24" s="12">
        <v>5</v>
      </c>
      <c r="J24" s="12">
        <v>6</v>
      </c>
      <c r="K24" s="111">
        <v>1</v>
      </c>
      <c r="L24" s="92">
        <v>1.2769999999999999</v>
      </c>
      <c r="M24" s="112">
        <v>1</v>
      </c>
      <c r="N24" s="54">
        <f t="shared" si="0"/>
        <v>4</v>
      </c>
      <c r="O24" s="56">
        <v>19</v>
      </c>
      <c r="P24" s="57">
        <f t="shared" si="1"/>
        <v>23</v>
      </c>
    </row>
    <row r="25" spans="1:16" x14ac:dyDescent="0.3">
      <c r="A25" t="s">
        <v>22</v>
      </c>
      <c r="B25" s="9">
        <v>3</v>
      </c>
      <c r="C25" s="4">
        <v>0.6</v>
      </c>
      <c r="D25" s="77">
        <v>0.55600000000000005</v>
      </c>
      <c r="E25" s="109"/>
      <c r="F25" s="72">
        <v>0.25</v>
      </c>
      <c r="G25" s="78">
        <v>0.23100000000000001</v>
      </c>
      <c r="H25" s="110"/>
      <c r="I25" s="12">
        <v>5</v>
      </c>
      <c r="J25" s="12">
        <v>3.3</v>
      </c>
      <c r="K25" s="111"/>
      <c r="L25" s="92">
        <v>0.75</v>
      </c>
      <c r="M25" s="112"/>
      <c r="N25" s="54">
        <f t="shared" si="0"/>
        <v>0</v>
      </c>
      <c r="O25" s="56">
        <v>16</v>
      </c>
      <c r="P25" s="57">
        <f t="shared" si="1"/>
        <v>16</v>
      </c>
    </row>
    <row r="26" spans="1:16" x14ac:dyDescent="0.3">
      <c r="A26" t="s">
        <v>23</v>
      </c>
      <c r="B26" s="9">
        <v>5.8</v>
      </c>
      <c r="C26" s="4">
        <v>0.6</v>
      </c>
      <c r="D26" s="77">
        <v>0.64300000000000002</v>
      </c>
      <c r="E26" s="109">
        <v>1</v>
      </c>
      <c r="F26" s="72">
        <v>0.25</v>
      </c>
      <c r="G26" s="78">
        <v>0.16</v>
      </c>
      <c r="H26" s="110"/>
      <c r="I26" s="12">
        <v>5</v>
      </c>
      <c r="J26" s="12">
        <v>4.7</v>
      </c>
      <c r="K26" s="111"/>
      <c r="L26" s="92">
        <v>1.34</v>
      </c>
      <c r="M26" s="112">
        <v>1</v>
      </c>
      <c r="N26" s="54">
        <f t="shared" si="0"/>
        <v>2</v>
      </c>
      <c r="O26" s="56">
        <v>4</v>
      </c>
      <c r="P26" s="57">
        <f t="shared" si="1"/>
        <v>6</v>
      </c>
    </row>
    <row r="27" spans="1:16" x14ac:dyDescent="0.3">
      <c r="A27" t="s">
        <v>24</v>
      </c>
      <c r="B27" s="9">
        <v>3</v>
      </c>
      <c r="C27" s="4">
        <v>0.6</v>
      </c>
      <c r="D27" s="77">
        <v>0.71399999999999997</v>
      </c>
      <c r="E27" s="109">
        <v>1</v>
      </c>
      <c r="F27" s="72">
        <v>0.25</v>
      </c>
      <c r="G27" s="78">
        <v>9.5000000000000001E-2</v>
      </c>
      <c r="H27" s="110"/>
      <c r="I27" s="12">
        <v>5</v>
      </c>
      <c r="J27" s="12">
        <v>6.3</v>
      </c>
      <c r="K27" s="111">
        <v>1</v>
      </c>
      <c r="L27" s="92">
        <v>1.264</v>
      </c>
      <c r="M27" s="112">
        <v>1</v>
      </c>
      <c r="N27" s="54">
        <f t="shared" si="0"/>
        <v>3</v>
      </c>
      <c r="O27" s="56">
        <v>7</v>
      </c>
      <c r="P27" s="57">
        <f t="shared" si="1"/>
        <v>10</v>
      </c>
    </row>
    <row r="28" spans="1:16" x14ac:dyDescent="0.3">
      <c r="A28" t="s">
        <v>25</v>
      </c>
      <c r="B28" s="9">
        <v>3</v>
      </c>
      <c r="C28" s="4">
        <v>0.6</v>
      </c>
      <c r="D28" s="77">
        <v>0.188</v>
      </c>
      <c r="E28" s="109"/>
      <c r="F28" s="72">
        <v>0.25</v>
      </c>
      <c r="G28" s="78">
        <v>9.0999999999999998E-2</v>
      </c>
      <c r="H28" s="110"/>
      <c r="I28" s="12">
        <v>5</v>
      </c>
      <c r="J28" s="12">
        <v>5.3</v>
      </c>
      <c r="K28" s="111"/>
      <c r="L28" s="92">
        <v>0.96199999999999997</v>
      </c>
      <c r="M28" s="112"/>
      <c r="N28" s="54">
        <f t="shared" si="0"/>
        <v>0</v>
      </c>
      <c r="O28" s="56">
        <v>3</v>
      </c>
      <c r="P28" s="57">
        <f t="shared" si="1"/>
        <v>3</v>
      </c>
    </row>
    <row r="29" spans="1:16" x14ac:dyDescent="0.3">
      <c r="A29" t="s">
        <v>30</v>
      </c>
      <c r="B29" s="9">
        <v>4</v>
      </c>
      <c r="C29" s="4">
        <v>0.6</v>
      </c>
      <c r="D29" s="77">
        <v>0.42899999999999999</v>
      </c>
      <c r="E29" s="109"/>
      <c r="F29" s="72">
        <v>0.25</v>
      </c>
      <c r="G29" s="78">
        <v>0.182</v>
      </c>
      <c r="H29" s="110"/>
      <c r="I29" s="12">
        <v>5</v>
      </c>
      <c r="J29" s="12">
        <v>3.3</v>
      </c>
      <c r="K29" s="111"/>
      <c r="L29" s="92">
        <v>0.94599999999999995</v>
      </c>
      <c r="M29" s="112"/>
      <c r="N29" s="54">
        <f t="shared" si="0"/>
        <v>0</v>
      </c>
      <c r="O29" s="56">
        <v>13</v>
      </c>
      <c r="P29" s="57">
        <f t="shared" si="1"/>
        <v>13</v>
      </c>
    </row>
    <row r="30" spans="1:16" x14ac:dyDescent="0.3">
      <c r="A30" t="s">
        <v>26</v>
      </c>
      <c r="B30" s="9">
        <v>5.7</v>
      </c>
      <c r="C30" s="4">
        <v>0.6</v>
      </c>
      <c r="D30" s="77">
        <v>0.68799999999999994</v>
      </c>
      <c r="E30" s="109">
        <v>1</v>
      </c>
      <c r="F30" s="72">
        <v>0.25</v>
      </c>
      <c r="G30" s="78">
        <v>0.111</v>
      </c>
      <c r="H30" s="110"/>
      <c r="I30" s="12">
        <v>5</v>
      </c>
      <c r="J30" s="12">
        <v>3.2</v>
      </c>
      <c r="K30" s="111"/>
      <c r="L30" s="92">
        <v>0.625</v>
      </c>
      <c r="M30" s="18"/>
      <c r="N30" s="54">
        <f t="shared" si="0"/>
        <v>1</v>
      </c>
      <c r="O30" s="56">
        <v>7</v>
      </c>
      <c r="P30" s="57">
        <f t="shared" si="1"/>
        <v>8</v>
      </c>
    </row>
    <row r="31" spans="1:16" x14ac:dyDescent="0.3">
      <c r="A31" t="s">
        <v>27</v>
      </c>
      <c r="B31" s="9">
        <v>6</v>
      </c>
      <c r="C31" s="4">
        <v>0.6</v>
      </c>
      <c r="D31" s="77">
        <v>0.56299999999999994</v>
      </c>
      <c r="E31" s="109"/>
      <c r="F31" s="72">
        <v>0.25</v>
      </c>
      <c r="G31" s="78">
        <v>0.21099999999999999</v>
      </c>
      <c r="H31" s="110"/>
      <c r="I31" s="12">
        <v>5</v>
      </c>
      <c r="J31" s="12">
        <v>2.8</v>
      </c>
      <c r="K31" s="111"/>
      <c r="L31" s="92">
        <v>0.28299999999999997</v>
      </c>
      <c r="M31" s="18"/>
      <c r="N31" s="54">
        <f t="shared" si="0"/>
        <v>0</v>
      </c>
      <c r="O31" s="56">
        <v>4</v>
      </c>
      <c r="P31" s="57">
        <f t="shared" si="1"/>
        <v>4</v>
      </c>
    </row>
    <row r="32" spans="1:16" x14ac:dyDescent="0.3">
      <c r="A32" t="s">
        <v>28</v>
      </c>
      <c r="B32" s="9">
        <v>1</v>
      </c>
      <c r="C32" s="4">
        <v>0.6</v>
      </c>
      <c r="D32" s="77">
        <v>0.36399999999999999</v>
      </c>
      <c r="E32" s="109"/>
      <c r="F32" s="72">
        <v>0.25</v>
      </c>
      <c r="G32" s="78">
        <v>0.25</v>
      </c>
      <c r="H32" s="110">
        <v>1</v>
      </c>
      <c r="I32" s="12">
        <v>5</v>
      </c>
      <c r="J32" s="12">
        <v>5.9</v>
      </c>
      <c r="K32" s="111">
        <v>1</v>
      </c>
      <c r="L32" s="92">
        <v>0</v>
      </c>
      <c r="M32" s="18"/>
      <c r="N32" s="54">
        <f>E32+H32+K32+M32</f>
        <v>2</v>
      </c>
      <c r="O32" s="56">
        <v>2</v>
      </c>
      <c r="P32" s="57">
        <f t="shared" si="1"/>
        <v>4</v>
      </c>
    </row>
    <row r="33" spans="1:14" ht="15" thickBot="1" x14ac:dyDescent="0.35">
      <c r="A33" t="s">
        <v>33</v>
      </c>
      <c r="B33" s="9">
        <f>SUM(B4:B32)</f>
        <v>125.10000000000002</v>
      </c>
      <c r="C33" s="22"/>
      <c r="D33" s="20"/>
      <c r="E33" s="20"/>
      <c r="F33" s="10">
        <v>300</v>
      </c>
      <c r="G33" s="10"/>
      <c r="H33" s="10"/>
      <c r="I33" s="20"/>
      <c r="J33" s="21"/>
      <c r="K33" s="21"/>
      <c r="L33" s="21"/>
      <c r="M33" s="21"/>
      <c r="N33" s="21"/>
    </row>
    <row r="34" spans="1:14" ht="15" thickTop="1" x14ac:dyDescent="0.3">
      <c r="F34" s="1"/>
      <c r="G34" s="1"/>
      <c r="H34" s="1"/>
    </row>
  </sheetData>
  <mergeCells count="5">
    <mergeCell ref="C1:P1"/>
    <mergeCell ref="C2:E2"/>
    <mergeCell ref="F2:H2"/>
    <mergeCell ref="I2:K2"/>
    <mergeCell ref="L2:M2"/>
  </mergeCells>
  <pageMargins left="0.25" right="0.25" top="0.75" bottom="0.75" header="0.3" footer="0.3"/>
  <pageSetup paperSize="8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12</vt:i4>
      </vt:variant>
    </vt:vector>
  </HeadingPairs>
  <TitlesOfParts>
    <vt:vector size="12" baseType="lpstr">
      <vt:lpstr>2 au 8 Mai</vt:lpstr>
      <vt:lpstr>9 au 15 Mai</vt:lpstr>
      <vt:lpstr>BONUS S18+19</vt:lpstr>
      <vt:lpstr>Semaine 18+19 avec BONUS</vt:lpstr>
      <vt:lpstr>16 au 22 Mai</vt:lpstr>
      <vt:lpstr>23 au 29 Mai</vt:lpstr>
      <vt:lpstr>BONUS S20+21</vt:lpstr>
      <vt:lpstr>Semaine 20+21 avec BONUS</vt:lpstr>
      <vt:lpstr>30 Mai au 5 Juin</vt:lpstr>
      <vt:lpstr>6 au 12 juin</vt:lpstr>
      <vt:lpstr>BONUS S22+23</vt:lpstr>
      <vt:lpstr>Semaine 22+23 avec BONUS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Lallement Leslie</dc:creator>
  <cp:lastModifiedBy>Lallement Leslie</cp:lastModifiedBy>
  <cp:lastPrinted>2022-06-13T08:50:49Z</cp:lastPrinted>
  <dcterms:created xsi:type="dcterms:W3CDTF">2022-01-31T17:15:45Z</dcterms:created>
  <dcterms:modified xsi:type="dcterms:W3CDTF">2022-06-13T08:50:56Z</dcterms:modified>
</cp:coreProperties>
</file>